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Y:\Charging Scheme\Charging Scheme 2020\"/>
    </mc:Choice>
  </mc:AlternateContent>
  <bookViews>
    <workbookView xWindow="0" yWindow="0" windowWidth="20445" windowHeight="7575"/>
  </bookViews>
  <sheets>
    <sheet name="Proposed Charging Scheme 2020" sheetId="1" r:id="rId1"/>
    <sheet name="ESRI_MAPINFO_SHEET" sheetId="2" state="veryHidden" r:id="rId2"/>
  </sheets>
  <definedNames>
    <definedName name="_xlnm.Print_Area" localSheetId="0">'Proposed Charging Scheme 2020'!$A$1:$P$79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14" i="1" l="1"/>
  <c r="N13" i="1" l="1"/>
  <c r="O13" i="1" s="1"/>
  <c r="N12" i="1"/>
  <c r="O12" i="1" s="1"/>
  <c r="G68" i="1" l="1"/>
  <c r="H68" i="1" s="1"/>
  <c r="J64" i="1"/>
  <c r="K64" i="1" s="1"/>
  <c r="G64" i="1"/>
  <c r="H64" i="1" s="1"/>
  <c r="J63" i="1"/>
  <c r="K63" i="1" s="1"/>
  <c r="G63" i="1"/>
  <c r="H63" i="1" s="1"/>
  <c r="J62" i="1"/>
  <c r="K62" i="1" s="1"/>
  <c r="G62" i="1"/>
  <c r="H62" i="1" s="1"/>
  <c r="J61" i="1"/>
  <c r="K61" i="1" s="1"/>
  <c r="G61" i="1"/>
  <c r="H61" i="1" s="1"/>
  <c r="J60" i="1"/>
  <c r="K60" i="1" s="1"/>
  <c r="G60" i="1"/>
  <c r="H60" i="1" s="1"/>
  <c r="G22" i="1" l="1"/>
  <c r="H22" i="1" s="1"/>
  <c r="D22" i="1"/>
  <c r="E22" i="1" s="1"/>
  <c r="G51" i="1"/>
  <c r="H51" i="1" s="1"/>
  <c r="D7" i="1"/>
  <c r="E7" i="1" s="1"/>
  <c r="J59" i="1"/>
  <c r="K59" i="1" s="1"/>
  <c r="G59" i="1"/>
  <c r="H59" i="1" s="1"/>
  <c r="J58" i="1"/>
  <c r="K58" i="1" s="1"/>
  <c r="D58" i="1"/>
  <c r="E58" i="1" s="1"/>
  <c r="J57" i="1"/>
  <c r="K57" i="1" s="1"/>
  <c r="D57" i="1"/>
  <c r="E57" i="1" s="1"/>
  <c r="J55" i="1"/>
  <c r="K55" i="1" s="1"/>
  <c r="G55" i="1"/>
  <c r="H55" i="1" s="1"/>
  <c r="J54" i="1"/>
  <c r="K54" i="1" s="1"/>
  <c r="G54" i="1"/>
  <c r="H54" i="1" s="1"/>
  <c r="J53" i="1"/>
  <c r="K53" i="1" s="1"/>
  <c r="G53" i="1"/>
  <c r="H53" i="1" s="1"/>
  <c r="J52" i="1"/>
  <c r="K52" i="1" s="1"/>
  <c r="G52" i="1"/>
  <c r="H52" i="1" s="1"/>
  <c r="J51" i="1"/>
  <c r="K51" i="1" s="1"/>
  <c r="J50" i="1"/>
  <c r="K50" i="1" s="1"/>
  <c r="G50" i="1"/>
  <c r="H50" i="1" s="1"/>
  <c r="J49" i="1"/>
  <c r="K49" i="1" s="1"/>
  <c r="D49" i="1"/>
  <c r="E49" i="1" s="1"/>
  <c r="J48" i="1"/>
  <c r="K48" i="1" s="1"/>
  <c r="D48" i="1"/>
  <c r="E48" i="1" s="1"/>
  <c r="D29" i="1"/>
  <c r="E29" i="1" s="1"/>
  <c r="G29" i="1"/>
  <c r="H29" i="1" s="1"/>
  <c r="D30" i="1"/>
  <c r="E30" i="1" s="1"/>
  <c r="G30" i="1"/>
  <c r="H30" i="1" s="1"/>
  <c r="D25" i="1"/>
  <c r="E25" i="1" s="1"/>
  <c r="G25" i="1"/>
  <c r="H25" i="1" s="1"/>
  <c r="D26" i="1"/>
  <c r="E26" i="1" s="1"/>
  <c r="G26" i="1"/>
  <c r="H26" i="1" s="1"/>
  <c r="K12" i="1"/>
  <c r="L12" i="1" s="1"/>
  <c r="K13" i="1"/>
  <c r="L13" i="1" s="1"/>
  <c r="K14" i="1"/>
  <c r="L14" i="1" s="1"/>
  <c r="K8" i="1"/>
  <c r="L8" i="1" s="1"/>
  <c r="N8" i="1"/>
  <c r="O8" i="1" s="1"/>
  <c r="K9" i="1"/>
  <c r="L9" i="1" s="1"/>
  <c r="N9" i="1"/>
  <c r="O9" i="1" s="1"/>
  <c r="N38" i="1"/>
  <c r="O38" i="1" s="1"/>
  <c r="N37" i="1"/>
  <c r="O37" i="1" s="1"/>
  <c r="D34" i="1"/>
  <c r="E34" i="1" s="1"/>
  <c r="D32" i="1"/>
  <c r="E32" i="1" s="1"/>
  <c r="G28" i="1"/>
  <c r="H28" i="1" s="1"/>
  <c r="D28" i="1"/>
  <c r="E28" i="1" s="1"/>
  <c r="G24" i="1"/>
  <c r="H24" i="1" s="1"/>
  <c r="D24" i="1"/>
  <c r="E24" i="1" s="1"/>
  <c r="N11" i="1"/>
  <c r="O11" i="1" s="1"/>
  <c r="N7" i="1"/>
  <c r="O7" i="1" s="1"/>
  <c r="K11" i="1"/>
  <c r="L11" i="1" s="1"/>
  <c r="K7" i="1"/>
  <c r="L7" i="1" s="1"/>
  <c r="G13" i="1"/>
  <c r="H13" i="1" s="1"/>
  <c r="G12" i="1"/>
  <c r="H12" i="1" s="1"/>
  <c r="G11" i="1"/>
  <c r="H11" i="1" s="1"/>
  <c r="G9" i="1"/>
  <c r="H9" i="1" s="1"/>
  <c r="G8" i="1"/>
  <c r="H8" i="1" s="1"/>
  <c r="G7" i="1"/>
  <c r="H7" i="1" s="1"/>
  <c r="D12" i="1"/>
  <c r="E12" i="1" s="1"/>
  <c r="D13" i="1"/>
  <c r="E13" i="1" s="1"/>
  <c r="D11" i="1"/>
  <c r="E11" i="1" s="1"/>
  <c r="D9" i="1"/>
  <c r="E9" i="1" s="1"/>
  <c r="D8" i="1"/>
  <c r="E8" i="1" s="1"/>
</calcChain>
</file>

<file path=xl/sharedStrings.xml><?xml version="1.0" encoding="utf-8"?>
<sst xmlns="http://schemas.openxmlformats.org/spreadsheetml/2006/main" count="180" uniqueCount="125">
  <si>
    <t>Class</t>
  </si>
  <si>
    <t>Aircraft</t>
  </si>
  <si>
    <t>Group/Category</t>
  </si>
  <si>
    <t>Rate</t>
  </si>
  <si>
    <t>VAT</t>
  </si>
  <si>
    <t>Total</t>
  </si>
  <si>
    <t>24 hr Rate</t>
  </si>
  <si>
    <t>Mthly Rate</t>
  </si>
  <si>
    <t>A1</t>
  </si>
  <si>
    <t>Light Single</t>
  </si>
  <si>
    <t>A2</t>
  </si>
  <si>
    <t>Larger Single</t>
  </si>
  <si>
    <t>B</t>
  </si>
  <si>
    <t>Light Twin</t>
  </si>
  <si>
    <t>C1</t>
  </si>
  <si>
    <t>C2</t>
  </si>
  <si>
    <t>D1</t>
  </si>
  <si>
    <t>D2</t>
  </si>
  <si>
    <t>&lt;1750</t>
  </si>
  <si>
    <t>&lt;2730</t>
  </si>
  <si>
    <t>Larger Twin</t>
  </si>
  <si>
    <t>All other Aircraft</t>
  </si>
  <si>
    <t>&gt;8000</t>
  </si>
  <si>
    <t>PRIVATE</t>
  </si>
  <si>
    <t xml:space="preserve">    Hangarage &amp; Landing</t>
  </si>
  <si>
    <t xml:space="preserve">                              Hangarage &amp; Landing</t>
  </si>
  <si>
    <t>Weight</t>
  </si>
  <si>
    <t>Area</t>
  </si>
  <si>
    <t>C</t>
  </si>
  <si>
    <t>E1</t>
  </si>
  <si>
    <t>E2/F</t>
  </si>
  <si>
    <t>&lt;75sm</t>
  </si>
  <si>
    <t>Larger Singles</t>
  </si>
  <si>
    <t>&lt;100sm</t>
  </si>
  <si>
    <t>Light Twins</t>
  </si>
  <si>
    <t>Single</t>
  </si>
  <si>
    <t>&gt;150sm</t>
  </si>
  <si>
    <t>&lt;150sm</t>
  </si>
  <si>
    <t>&lt;200sm</t>
  </si>
  <si>
    <t>&lt;250sm</t>
  </si>
  <si>
    <t>&gt;250sm</t>
  </si>
  <si>
    <t xml:space="preserve"> 25% Discount for twin blade</t>
  </si>
  <si>
    <t>PAYMENT OF FEES</t>
  </si>
  <si>
    <t xml:space="preserve">        </t>
  </si>
  <si>
    <t xml:space="preserve">  Pembrokeshire County Council</t>
  </si>
  <si>
    <t>ALL OTHER HEAVIER FIXED WING &amp; HELICOPTERS</t>
  </si>
  <si>
    <t>Kgs</t>
  </si>
  <si>
    <t>WEIGHT</t>
  </si>
  <si>
    <t>SINGLES</t>
  </si>
  <si>
    <t>TWINS</t>
  </si>
  <si>
    <t>Parking</t>
  </si>
  <si>
    <t>&lt;4000</t>
  </si>
  <si>
    <t>&lt;5000</t>
  </si>
  <si>
    <t>&lt;6000</t>
  </si>
  <si>
    <t>&lt;7000</t>
  </si>
  <si>
    <t>&lt;8000</t>
  </si>
  <si>
    <t xml:space="preserve"> In addition to overnight parking</t>
  </si>
  <si>
    <t>VAT Standard Rate @ 20%</t>
  </si>
  <si>
    <t>A microlight aeroplane is one designed to carry not more than two persons which has a Maximum Total Weight Authorised (MTWA) not exceeding:</t>
  </si>
  <si>
    <t>472.5kg for a two-seat landplane equipped with an airframe mounted total recovery parachute system</t>
  </si>
  <si>
    <t>each additional aircraft will be charged at a rate of £9 per hour or part hour +VAT at the standard rate.</t>
  </si>
  <si>
    <t>Light Single ***</t>
  </si>
  <si>
    <t>Charges For Airport Services</t>
  </si>
  <si>
    <t xml:space="preserve">Aeronautical Ground Lighting - Runway 03/21 [CAA Licensed] - Cost per hour or part hour - In addition to any other charges. </t>
  </si>
  <si>
    <t xml:space="preserve">                   </t>
  </si>
  <si>
    <t>email:-   hwest.airport@pembrokeshire.gov.uk</t>
  </si>
  <si>
    <t>RFFS Cat.1 &amp; 2 (Cat. 3 with Remission) weekdays/weekends outside published operating hours. Cost per hour (or part hour)</t>
  </si>
  <si>
    <t>The British Microlight Aircraft Association definition of a microlight aircraft:</t>
  </si>
  <si>
    <t>Haverfordwest Airport</t>
  </si>
  <si>
    <t>LANDING AND PARKING</t>
  </si>
  <si>
    <t xml:space="preserve">   For both Private &amp; Commercial</t>
  </si>
  <si>
    <t xml:space="preserve">  All Other Daily Visitors</t>
  </si>
  <si>
    <r>
      <t xml:space="preserve">All accounts to be paid by cash, cheque or card unless Direct Debit or specific credit facilites have been arranged in advance.                                        Minimum invoicing will be £50.00 inc VAT.                                                              Please make cheques payable to                          </t>
    </r>
    <r>
      <rPr>
        <b/>
        <i/>
        <sz val="10"/>
        <rFont val="Arial"/>
        <family val="2"/>
      </rPr>
      <t>Pembrokeshire County Council</t>
    </r>
    <r>
      <rPr>
        <i/>
        <sz val="10"/>
        <rFont val="Arial"/>
        <family val="2"/>
      </rPr>
      <t xml:space="preserve"> </t>
    </r>
    <r>
      <rPr>
        <sz val="10"/>
        <rFont val="Arial"/>
        <family val="2"/>
      </rPr>
      <t xml:space="preserve">                                                                                                                                     For further information please contact the Control Tower                </t>
    </r>
    <r>
      <rPr>
        <b/>
        <sz val="10"/>
        <rFont val="Arial"/>
        <family val="2"/>
      </rPr>
      <t xml:space="preserve">Tel:- 01437 765283     Fax:- 01437 769246       </t>
    </r>
    <r>
      <rPr>
        <sz val="10"/>
        <rFont val="Arial"/>
        <family val="2"/>
      </rPr>
      <t xml:space="preserve">          </t>
    </r>
  </si>
  <si>
    <r>
      <t xml:space="preserve">      </t>
    </r>
    <r>
      <rPr>
        <sz val="8"/>
        <rFont val="Arial"/>
        <family val="2"/>
      </rPr>
      <t xml:space="preserve">                   Overnight Parking</t>
    </r>
  </si>
  <si>
    <r>
      <t xml:space="preserve">        </t>
    </r>
    <r>
      <rPr>
        <sz val="8"/>
        <rFont val="Arial"/>
        <family val="2"/>
      </rPr>
      <t>Landing Fees</t>
    </r>
  </si>
  <si>
    <t xml:space="preserve">  3rd Prty Hangarage &amp; Movements  </t>
  </si>
  <si>
    <t xml:space="preserve">                </t>
  </si>
  <si>
    <t xml:space="preserve">          Visiting Aircraft - Day Rates</t>
  </si>
  <si>
    <r>
      <t xml:space="preserve"> </t>
    </r>
    <r>
      <rPr>
        <b/>
        <sz val="9"/>
        <color indexed="10"/>
        <rFont val="Arial"/>
        <family val="2"/>
      </rPr>
      <t xml:space="preserve">                            </t>
    </r>
  </si>
  <si>
    <t xml:space="preserve">   Resident Aircraft - Monthly Rates</t>
  </si>
  <si>
    <t xml:space="preserve"> Over Night</t>
  </si>
  <si>
    <t xml:space="preserve">                                                        OUT OF HOURS SURCHARGE / LIGHTING/ ORGANISED NIGHT FLYING  -  ALL OPERATORS</t>
  </si>
  <si>
    <t>300 kg   for a single seat landplane.</t>
  </si>
  <si>
    <t>390 kg   for an amateur built single seat landplane for which a UK Permit to Fly or Certificate of Airworthiness was in force prior to 1 January 2003</t>
  </si>
  <si>
    <t>450 kg   for a two seat landplane</t>
  </si>
  <si>
    <t>330 kg   for a single seat amphibian or floatplane</t>
  </si>
  <si>
    <t>495 kg   for a two seat amphibian or floatplane</t>
  </si>
  <si>
    <t>315 kg   for a single seat landplane equipped with an airframe mounted total recovery parachute system</t>
  </si>
  <si>
    <t xml:space="preserve">           </t>
  </si>
  <si>
    <t xml:space="preserve">    FIXED WING</t>
  </si>
  <si>
    <t xml:space="preserve">      Outside Parking &amp; Movements</t>
  </si>
  <si>
    <t>See overleaf</t>
  </si>
  <si>
    <t xml:space="preserve">               By Arrangement</t>
  </si>
  <si>
    <t>TOTAL</t>
  </si>
  <si>
    <t xml:space="preserve">              Landing &amp; Parking Charges for Visiting Aircraft</t>
  </si>
  <si>
    <t xml:space="preserve">     Helicopters      </t>
  </si>
  <si>
    <t xml:space="preserve">                 Fixed Wing</t>
  </si>
  <si>
    <t>All Other Aircraft</t>
  </si>
  <si>
    <t>Visiting Aircraft can pay the equivalent of two landing fee's for half one day's unlimited circuits. Terms and conditions apply</t>
  </si>
  <si>
    <t xml:space="preserve"> All weights are MTOW</t>
  </si>
  <si>
    <r>
      <t xml:space="preserve">Landing/parking fees will be reduced by 50% for "Microlights" (as defined overleaf by the British Microlight Aircraft Association)                  </t>
    </r>
    <r>
      <rPr>
        <b/>
        <sz val="10"/>
        <rFont val="Arial"/>
        <family val="2"/>
      </rPr>
      <t>All weights are MTOW</t>
    </r>
  </si>
  <si>
    <t xml:space="preserve">                  HELICOPTERS</t>
  </si>
  <si>
    <t xml:space="preserve">   For fixed wing and helicopters over 2730kg please see overleaf</t>
  </si>
  <si>
    <t xml:space="preserve">Haverfordwest Airport                                                                   Pembrokeshire County Council </t>
  </si>
  <si>
    <t>L/F REDUCTION</t>
  </si>
  <si>
    <t>60+ lts FREE</t>
  </si>
  <si>
    <t>40+lts SEE BELOW</t>
  </si>
  <si>
    <t>9.16 / 11.00</t>
  </si>
  <si>
    <t>20.00 / 24.00</t>
  </si>
  <si>
    <r>
      <t xml:space="preserve">                </t>
    </r>
    <r>
      <rPr>
        <b/>
        <sz val="10"/>
        <rFont val="Arial"/>
        <family val="2"/>
      </rPr>
      <t>HELICOPTERS</t>
    </r>
  </si>
  <si>
    <t>FLEXWING MICROLIGHT</t>
  </si>
  <si>
    <t>Flexwing</t>
  </si>
  <si>
    <t>*** Non Flexwing Microlights will be charged the full fee for a light single for hangarage</t>
  </si>
  <si>
    <t xml:space="preserve"> FIXED WING / MICROLIGHTS</t>
  </si>
  <si>
    <t>HANGARAGE***</t>
  </si>
  <si>
    <t>COMMERCIAL / TRAINING</t>
  </si>
  <si>
    <t>Effective 1st April 2020                     Charges For Airport Services          VAT Standard Rate @ 20%</t>
  </si>
  <si>
    <t>Other Charges</t>
  </si>
  <si>
    <t>1 Card</t>
  </si>
  <si>
    <t>Replacement Gate Pass</t>
  </si>
  <si>
    <t>£31.00 per Tonne + VAT</t>
  </si>
  <si>
    <t>£21.00 per Tonne + VAT</t>
  </si>
  <si>
    <t>Note:- Charges for organised group night flying will be based on a minimum charge of £38 per hour or part thereof +VAT at standard rate for up to 3 aircraft,</t>
  </si>
  <si>
    <t>24.17 / 29.00</t>
  </si>
  <si>
    <t>Effective 1st April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</si>
</sst>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6" formatCode="&quot;£&quot;#,##0;[Red]\-&quot;£&quot;#,##0"/>
    <numFmt numFmtId="8" formatCode="&quot;£&quot;#,##0.00;[Red]\-&quot;£&quot;#,##0.00"/>
  </numFmts>
  <fonts count="43" x14ac:knownFonts="1">
    <font>
      <sz val="10"/>
      <name val="Arial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indexed="10"/>
      <name val="Arial"/>
      <family val="2"/>
    </font>
    <font>
      <b/>
      <sz val="10"/>
      <color indexed="12"/>
      <name val="Arial"/>
      <family val="2"/>
    </font>
    <font>
      <b/>
      <sz val="8"/>
      <color indexed="12"/>
      <name val="Arial"/>
      <family val="2"/>
    </font>
    <font>
      <sz val="10"/>
      <color indexed="22"/>
      <name val="Arial"/>
      <family val="2"/>
    </font>
    <font>
      <sz val="5"/>
      <name val="Arial"/>
      <family val="2"/>
    </font>
    <font>
      <sz val="8"/>
      <color indexed="17"/>
      <name val="Arial"/>
      <family val="2"/>
    </font>
    <font>
      <b/>
      <sz val="8"/>
      <name val="Arial"/>
      <family val="2"/>
    </font>
    <font>
      <b/>
      <sz val="7"/>
      <color indexed="10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sz val="6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0"/>
      <color indexed="12"/>
      <name val="Arial"/>
      <family val="2"/>
    </font>
    <font>
      <b/>
      <sz val="6"/>
      <name val="Arial"/>
      <family val="2"/>
    </font>
    <font>
      <b/>
      <sz val="8"/>
      <color indexed="12"/>
      <name val="Arial"/>
      <family val="2"/>
    </font>
    <font>
      <i/>
      <sz val="8"/>
      <color rgb="FF7030A0"/>
      <name val="Cambria"/>
      <family val="1"/>
      <scheme val="major"/>
    </font>
    <font>
      <sz val="28"/>
      <color rgb="FFFF0000"/>
      <name val="Arial"/>
      <family val="2"/>
    </font>
    <font>
      <sz val="7"/>
      <name val="Arial"/>
      <family val="2"/>
    </font>
    <font>
      <b/>
      <sz val="16"/>
      <color rgb="FFFF0000"/>
      <name val="Arial"/>
      <family val="2"/>
    </font>
    <font>
      <b/>
      <sz val="9"/>
      <name val="Arial"/>
      <family val="2"/>
    </font>
    <font>
      <b/>
      <sz val="9"/>
      <color indexed="10"/>
      <name val="Arial"/>
      <family val="2"/>
    </font>
    <font>
      <sz val="11"/>
      <name val="Arial"/>
      <family val="2"/>
    </font>
    <font>
      <b/>
      <sz val="11"/>
      <color rgb="FFFF0000"/>
      <name val="Arial"/>
      <family val="2"/>
    </font>
    <font>
      <sz val="11"/>
      <color rgb="FFFF0000"/>
      <name val="Arial"/>
      <family val="2"/>
    </font>
    <font>
      <i/>
      <sz val="10"/>
      <name val="Arial"/>
      <family val="2"/>
    </font>
    <font>
      <u/>
      <sz val="10"/>
      <color theme="10"/>
      <name val="Arial"/>
      <family val="2"/>
    </font>
    <font>
      <b/>
      <i/>
      <sz val="10"/>
      <name val="Arial"/>
      <family val="2"/>
    </font>
    <font>
      <b/>
      <sz val="14"/>
      <color rgb="FF008000"/>
      <name val="Arial"/>
      <family val="2"/>
    </font>
    <font>
      <b/>
      <i/>
      <sz val="8"/>
      <name val="Arial"/>
      <family val="2"/>
    </font>
    <font>
      <i/>
      <sz val="8"/>
      <name val="Arial"/>
      <family val="2"/>
    </font>
    <font>
      <b/>
      <sz val="11"/>
      <color rgb="FF008000"/>
      <name val="Arial"/>
      <family val="2"/>
    </font>
    <font>
      <sz val="8"/>
      <color indexed="10"/>
      <name val="Arial"/>
      <family val="2"/>
    </font>
    <font>
      <sz val="8"/>
      <color rgb="FFFF0000"/>
      <name val="Arial"/>
      <family val="2"/>
    </font>
    <font>
      <b/>
      <sz val="8"/>
      <color rgb="FF0033CC"/>
      <name val="Arial"/>
      <family val="2"/>
    </font>
    <font>
      <b/>
      <sz val="10"/>
      <color theme="9"/>
      <name val="Arial"/>
      <family val="2"/>
    </font>
    <font>
      <sz val="10"/>
      <color theme="9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rgb="FFA3CDA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7" tint="0.79998168889431442"/>
        <bgColor indexed="64"/>
      </patternFill>
    </fill>
  </fills>
  <borders count="81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theme="3" tint="0.79998168889431442"/>
      </top>
      <bottom/>
      <diagonal/>
    </border>
    <border>
      <left/>
      <right style="thin">
        <color theme="3" tint="0.79998168889431442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/>
      <right style="thin">
        <color theme="3" tint="0.79998168889431442"/>
      </right>
      <top/>
      <bottom style="thin">
        <color theme="3" tint="0.79998168889431442"/>
      </bottom>
      <diagonal/>
    </border>
    <border>
      <left/>
      <right/>
      <top style="thin">
        <color theme="4" tint="0.79998168889431442"/>
      </top>
      <bottom/>
      <diagonal/>
    </border>
    <border>
      <left style="thin">
        <color theme="4" tint="0.79998168889431442"/>
      </left>
      <right style="thin">
        <color theme="4" tint="0.79998168889431442"/>
      </right>
      <top style="thin">
        <color theme="4" tint="0.79998168889431442"/>
      </top>
      <bottom style="thin">
        <color theme="4" tint="0.79998168889431442"/>
      </bottom>
      <diagonal/>
    </border>
    <border>
      <left/>
      <right style="thin">
        <color theme="4" tint="0.79998168889431442"/>
      </right>
      <top style="thin">
        <color theme="4" tint="0.79998168889431442"/>
      </top>
      <bottom/>
      <diagonal/>
    </border>
    <border>
      <left/>
      <right style="thin">
        <color theme="4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/>
      <right style="thin">
        <color theme="4" tint="0.79998168889431442"/>
      </right>
      <top style="thin">
        <color theme="3" tint="0.79998168889431442"/>
      </top>
      <bottom style="thin">
        <color theme="4" tint="0.79998168889431442"/>
      </bottom>
      <diagonal/>
    </border>
    <border>
      <left style="thin">
        <color theme="4" tint="0.79998168889431442"/>
      </left>
      <right style="thin">
        <color theme="4" tint="0.79998168889431442"/>
      </right>
      <top/>
      <bottom style="thin">
        <color theme="4" tint="0.7999816888943144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32" fillId="0" borderId="0" applyNumberFormat="0" applyFill="0" applyBorder="0" applyAlignment="0" applyProtection="0">
      <alignment vertical="top"/>
      <protection locked="0"/>
    </xf>
  </cellStyleXfs>
  <cellXfs count="348">
    <xf numFmtId="0" fontId="0" fillId="0" borderId="0" xfId="0"/>
    <xf numFmtId="0" fontId="1" fillId="0" borderId="0" xfId="0" applyFont="1"/>
    <xf numFmtId="0" fontId="0" fillId="0" borderId="0" xfId="0" applyBorder="1"/>
    <xf numFmtId="0" fontId="0" fillId="0" borderId="3" xfId="0" applyBorder="1"/>
    <xf numFmtId="0" fontId="0" fillId="0" borderId="13" xfId="0" applyBorder="1"/>
    <xf numFmtId="0" fontId="0" fillId="2" borderId="0" xfId="0" applyFill="1"/>
    <xf numFmtId="0" fontId="0" fillId="0" borderId="0" xfId="0" applyFill="1"/>
    <xf numFmtId="0" fontId="0" fillId="0" borderId="0" xfId="0" applyFill="1" applyBorder="1"/>
    <xf numFmtId="0" fontId="16" fillId="0" borderId="0" xfId="0" applyFont="1"/>
    <xf numFmtId="0" fontId="15" fillId="0" borderId="9" xfId="0" applyFont="1" applyBorder="1" applyAlignment="1">
      <alignment horizontal="center"/>
    </xf>
    <xf numFmtId="0" fontId="15" fillId="0" borderId="0" xfId="0" applyFont="1"/>
    <xf numFmtId="8" fontId="15" fillId="0" borderId="21" xfId="0" applyNumberFormat="1" applyFont="1" applyFill="1" applyBorder="1" applyAlignment="1">
      <alignment horizontal="right"/>
    </xf>
    <xf numFmtId="8" fontId="15" fillId="0" borderId="13" xfId="0" applyNumberFormat="1" applyFont="1" applyBorder="1" applyAlignment="1">
      <alignment horizontal="right"/>
    </xf>
    <xf numFmtId="0" fontId="0" fillId="0" borderId="21" xfId="0" applyBorder="1"/>
    <xf numFmtId="0" fontId="17" fillId="0" borderId="0" xfId="0" applyFont="1"/>
    <xf numFmtId="0" fontId="0" fillId="0" borderId="28" xfId="0" applyBorder="1"/>
    <xf numFmtId="0" fontId="18" fillId="0" borderId="0" xfId="0" applyFont="1"/>
    <xf numFmtId="0" fontId="15" fillId="0" borderId="7" xfId="0" applyFont="1" applyBorder="1" applyAlignment="1">
      <alignment horizontal="center"/>
    </xf>
    <xf numFmtId="0" fontId="16" fillId="0" borderId="0" xfId="0" applyFont="1" applyBorder="1"/>
    <xf numFmtId="0" fontId="16" fillId="0" borderId="0" xfId="0" applyFont="1" applyAlignment="1">
      <alignment horizontal="left" indent="2"/>
    </xf>
    <xf numFmtId="0" fontId="28" fillId="0" borderId="0" xfId="0" applyFont="1"/>
    <xf numFmtId="0" fontId="12" fillId="0" borderId="0" xfId="0" applyFont="1" applyBorder="1" applyAlignment="1">
      <alignment horizontal="left"/>
    </xf>
    <xf numFmtId="0" fontId="24" fillId="0" borderId="0" xfId="0" applyFont="1" applyBorder="1"/>
    <xf numFmtId="10" fontId="13" fillId="0" borderId="0" xfId="0" applyNumberFormat="1" applyFont="1" applyBorder="1"/>
    <xf numFmtId="0" fontId="10" fillId="0" borderId="0" xfId="0" applyFont="1" applyBorder="1"/>
    <xf numFmtId="9" fontId="13" fillId="0" borderId="0" xfId="0" applyNumberFormat="1" applyFont="1" applyBorder="1" applyAlignment="1">
      <alignment horizontal="center"/>
    </xf>
    <xf numFmtId="0" fontId="32" fillId="0" borderId="0" xfId="1" applyBorder="1" applyAlignment="1" applyProtection="1"/>
    <xf numFmtId="0" fontId="3" fillId="3" borderId="0" xfId="0" applyFont="1" applyFill="1" applyBorder="1" applyAlignment="1">
      <alignment horizontal="center"/>
    </xf>
    <xf numFmtId="0" fontId="0" fillId="3" borderId="13" xfId="0" applyFill="1" applyBorder="1"/>
    <xf numFmtId="0" fontId="0" fillId="3" borderId="14" xfId="0" applyFill="1" applyBorder="1"/>
    <xf numFmtId="0" fontId="0" fillId="3" borderId="3" xfId="0" applyFill="1" applyBorder="1"/>
    <xf numFmtId="0" fontId="15" fillId="3" borderId="7" xfId="0" applyFont="1" applyFill="1" applyBorder="1" applyAlignment="1">
      <alignment horizontal="center"/>
    </xf>
    <xf numFmtId="0" fontId="0" fillId="3" borderId="38" xfId="0" applyFill="1" applyBorder="1"/>
    <xf numFmtId="0" fontId="0" fillId="3" borderId="40" xfId="0" applyFill="1" applyBorder="1"/>
    <xf numFmtId="0" fontId="0" fillId="3" borderId="42" xfId="0" applyFill="1" applyBorder="1"/>
    <xf numFmtId="0" fontId="0" fillId="3" borderId="43" xfId="0" applyFill="1" applyBorder="1"/>
    <xf numFmtId="0" fontId="3" fillId="3" borderId="44" xfId="0" applyFont="1" applyFill="1" applyBorder="1" applyAlignment="1">
      <alignment horizontal="center"/>
    </xf>
    <xf numFmtId="0" fontId="13" fillId="3" borderId="30" xfId="0" applyFont="1" applyFill="1" applyBorder="1" applyAlignment="1">
      <alignment horizontal="center"/>
    </xf>
    <xf numFmtId="0" fontId="3" fillId="3" borderId="45" xfId="0" applyFont="1" applyFill="1" applyBorder="1" applyAlignment="1">
      <alignment horizontal="center"/>
    </xf>
    <xf numFmtId="0" fontId="3" fillId="3" borderId="46" xfId="0" applyFont="1" applyFill="1" applyBorder="1" applyAlignment="1">
      <alignment horizontal="center"/>
    </xf>
    <xf numFmtId="0" fontId="10" fillId="3" borderId="45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0" fillId="3" borderId="46" xfId="0" applyFill="1" applyBorder="1" applyAlignment="1">
      <alignment horizontal="center"/>
    </xf>
    <xf numFmtId="0" fontId="10" fillId="3" borderId="47" xfId="0" applyFont="1" applyFill="1" applyBorder="1" applyAlignment="1">
      <alignment horizontal="center"/>
    </xf>
    <xf numFmtId="0" fontId="12" fillId="0" borderId="0" xfId="0" applyFont="1" applyBorder="1"/>
    <xf numFmtId="0" fontId="11" fillId="0" borderId="0" xfId="0" applyFont="1" applyBorder="1"/>
    <xf numFmtId="0" fontId="13" fillId="0" borderId="0" xfId="0" applyFont="1" applyBorder="1" applyAlignment="1">
      <alignment horizontal="left"/>
    </xf>
    <xf numFmtId="0" fontId="13" fillId="0" borderId="0" xfId="0" applyFont="1" applyBorder="1" applyAlignment="1">
      <alignment horizontal="center"/>
    </xf>
    <xf numFmtId="0" fontId="13" fillId="0" borderId="0" xfId="0" applyFont="1" applyBorder="1"/>
    <xf numFmtId="0" fontId="34" fillId="0" borderId="0" xfId="0" applyFont="1" applyAlignment="1">
      <alignment horizontal="left"/>
    </xf>
    <xf numFmtId="0" fontId="16" fillId="3" borderId="38" xfId="0" applyFont="1" applyFill="1" applyBorder="1"/>
    <xf numFmtId="0" fontId="16" fillId="3" borderId="34" xfId="0" applyFont="1" applyFill="1" applyBorder="1"/>
    <xf numFmtId="0" fontId="16" fillId="3" borderId="35" xfId="0" applyFont="1" applyFill="1" applyBorder="1"/>
    <xf numFmtId="0" fontId="26" fillId="3" borderId="38" xfId="0" applyFont="1" applyFill="1" applyBorder="1"/>
    <xf numFmtId="0" fontId="16" fillId="3" borderId="16" xfId="0" applyFont="1" applyFill="1" applyBorder="1"/>
    <xf numFmtId="0" fontId="16" fillId="3" borderId="49" xfId="0" applyFont="1" applyFill="1" applyBorder="1"/>
    <xf numFmtId="0" fontId="0" fillId="0" borderId="51" xfId="0" applyBorder="1"/>
    <xf numFmtId="0" fontId="15" fillId="0" borderId="39" xfId="0" applyFont="1" applyBorder="1" applyAlignment="1">
      <alignment horizontal="center"/>
    </xf>
    <xf numFmtId="0" fontId="26" fillId="3" borderId="16" xfId="0" applyFont="1" applyFill="1" applyBorder="1"/>
    <xf numFmtId="0" fontId="10" fillId="3" borderId="14" xfId="0" applyFont="1" applyFill="1" applyBorder="1" applyAlignment="1">
      <alignment horizontal="left"/>
    </xf>
    <xf numFmtId="0" fontId="13" fillId="3" borderId="13" xfId="0" applyFont="1" applyFill="1" applyBorder="1"/>
    <xf numFmtId="0" fontId="13" fillId="3" borderId="15" xfId="0" applyFont="1" applyFill="1" applyBorder="1" applyAlignment="1">
      <alignment horizontal="center"/>
    </xf>
    <xf numFmtId="0" fontId="16" fillId="3" borderId="2" xfId="0" applyFont="1" applyFill="1" applyBorder="1" applyAlignment="1">
      <alignment horizontal="center"/>
    </xf>
    <xf numFmtId="0" fontId="16" fillId="3" borderId="13" xfId="0" applyFont="1" applyFill="1" applyBorder="1"/>
    <xf numFmtId="0" fontId="15" fillId="3" borderId="38" xfId="0" applyFont="1" applyFill="1" applyBorder="1"/>
    <xf numFmtId="0" fontId="15" fillId="0" borderId="0" xfId="0" applyFont="1" applyAlignment="1">
      <alignment horizontal="left" indent="1"/>
    </xf>
    <xf numFmtId="0" fontId="18" fillId="0" borderId="0" xfId="0" applyFont="1" applyAlignment="1">
      <alignment horizontal="left" indent="1"/>
    </xf>
    <xf numFmtId="0" fontId="26" fillId="3" borderId="14" xfId="0" applyFont="1" applyFill="1" applyBorder="1" applyAlignment="1">
      <alignment horizontal="center"/>
    </xf>
    <xf numFmtId="0" fontId="26" fillId="3" borderId="5" xfId="0" applyFont="1" applyFill="1" applyBorder="1" applyAlignment="1">
      <alignment horizontal="center"/>
    </xf>
    <xf numFmtId="0" fontId="3" fillId="3" borderId="31" xfId="0" applyFont="1" applyFill="1" applyBorder="1" applyAlignment="1">
      <alignment horizontal="center"/>
    </xf>
    <xf numFmtId="0" fontId="24" fillId="0" borderId="10" xfId="0" applyFont="1" applyBorder="1"/>
    <xf numFmtId="0" fontId="35" fillId="0" borderId="55" xfId="0" applyFont="1" applyBorder="1"/>
    <xf numFmtId="0" fontId="13" fillId="3" borderId="41" xfId="0" applyFont="1" applyFill="1" applyBorder="1" applyAlignment="1">
      <alignment horizontal="center"/>
    </xf>
    <xf numFmtId="0" fontId="35" fillId="0" borderId="7" xfId="0" applyFont="1" applyBorder="1"/>
    <xf numFmtId="8" fontId="4" fillId="0" borderId="37" xfId="0" applyNumberFormat="1" applyFont="1" applyBorder="1"/>
    <xf numFmtId="8" fontId="6" fillId="0" borderId="32" xfId="0" applyNumberFormat="1" applyFont="1" applyBorder="1"/>
    <xf numFmtId="0" fontId="19" fillId="0" borderId="33" xfId="0" applyFont="1" applyBorder="1" applyAlignment="1">
      <alignment horizontal="right"/>
    </xf>
    <xf numFmtId="0" fontId="27" fillId="3" borderId="5" xfId="0" applyFont="1" applyFill="1" applyBorder="1" applyAlignment="1">
      <alignment horizontal="center"/>
    </xf>
    <xf numFmtId="8" fontId="15" fillId="0" borderId="56" xfId="0" applyNumberFormat="1" applyFont="1" applyFill="1" applyBorder="1" applyAlignment="1">
      <alignment horizontal="right"/>
    </xf>
    <xf numFmtId="8" fontId="15" fillId="0" borderId="3" xfId="0" applyNumberFormat="1" applyFont="1" applyBorder="1" applyAlignment="1">
      <alignment horizontal="right"/>
    </xf>
    <xf numFmtId="0" fontId="0" fillId="0" borderId="56" xfId="0" applyBorder="1"/>
    <xf numFmtId="0" fontId="19" fillId="0" borderId="51" xfId="0" applyFont="1" applyBorder="1" applyAlignment="1">
      <alignment horizontal="right"/>
    </xf>
    <xf numFmtId="0" fontId="2" fillId="0" borderId="56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51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28" xfId="0" applyFont="1" applyBorder="1" applyAlignment="1">
      <alignment horizontal="center"/>
    </xf>
    <xf numFmtId="0" fontId="13" fillId="0" borderId="62" xfId="0" applyFont="1" applyBorder="1"/>
    <xf numFmtId="0" fontId="3" fillId="0" borderId="54" xfId="0" applyFont="1" applyBorder="1"/>
    <xf numFmtId="0" fontId="3" fillId="0" borderId="63" xfId="0" applyFont="1" applyBorder="1"/>
    <xf numFmtId="0" fontId="3" fillId="0" borderId="62" xfId="0" applyFont="1" applyBorder="1"/>
    <xf numFmtId="0" fontId="10" fillId="0" borderId="56" xfId="0" applyFont="1" applyBorder="1" applyAlignment="1">
      <alignment horizontal="center"/>
    </xf>
    <xf numFmtId="0" fontId="10" fillId="0" borderId="21" xfId="0" applyFont="1" applyBorder="1" applyAlignment="1">
      <alignment horizontal="center"/>
    </xf>
    <xf numFmtId="0" fontId="10" fillId="0" borderId="51" xfId="0" applyFont="1" applyBorder="1" applyAlignment="1">
      <alignment horizontal="center"/>
    </xf>
    <xf numFmtId="0" fontId="3" fillId="0" borderId="62" xfId="0" applyFont="1" applyBorder="1" applyAlignment="1">
      <alignment horizontal="left"/>
    </xf>
    <xf numFmtId="0" fontId="3" fillId="0" borderId="54" xfId="0" applyFont="1" applyBorder="1" applyAlignment="1">
      <alignment horizontal="left"/>
    </xf>
    <xf numFmtId="0" fontId="3" fillId="0" borderId="29" xfId="0" applyFont="1" applyBorder="1" applyAlignment="1">
      <alignment horizontal="left"/>
    </xf>
    <xf numFmtId="0" fontId="3" fillId="0" borderId="64" xfId="0" applyFont="1" applyBorder="1"/>
    <xf numFmtId="8" fontId="35" fillId="0" borderId="10" xfId="0" applyNumberFormat="1" applyFont="1" applyBorder="1"/>
    <xf numFmtId="0" fontId="2" fillId="0" borderId="62" xfId="0" applyFont="1" applyBorder="1" applyAlignment="1">
      <alignment horizontal="center"/>
    </xf>
    <xf numFmtId="0" fontId="2" fillId="0" borderId="54" xfId="0" applyFont="1" applyBorder="1" applyAlignment="1">
      <alignment horizontal="center"/>
    </xf>
    <xf numFmtId="0" fontId="0" fillId="3" borderId="4" xfId="0" applyFill="1" applyBorder="1"/>
    <xf numFmtId="0" fontId="35" fillId="0" borderId="57" xfId="0" applyFont="1" applyBorder="1"/>
    <xf numFmtId="0" fontId="0" fillId="0" borderId="49" xfId="0" applyBorder="1"/>
    <xf numFmtId="0" fontId="2" fillId="0" borderId="64" xfId="0" applyFont="1" applyBorder="1" applyAlignment="1">
      <alignment horizontal="center"/>
    </xf>
    <xf numFmtId="0" fontId="7" fillId="0" borderId="29" xfId="0" applyFont="1" applyFill="1" applyBorder="1"/>
    <xf numFmtId="0" fontId="3" fillId="3" borderId="65" xfId="0" applyFont="1" applyFill="1" applyBorder="1" applyAlignment="1">
      <alignment horizontal="center"/>
    </xf>
    <xf numFmtId="0" fontId="3" fillId="3" borderId="12" xfId="0" applyFont="1" applyFill="1" applyBorder="1" applyAlignment="1">
      <alignment horizontal="center"/>
    </xf>
    <xf numFmtId="0" fontId="3" fillId="3" borderId="25" xfId="0" applyFont="1" applyFill="1" applyBorder="1" applyAlignment="1">
      <alignment horizontal="center"/>
    </xf>
    <xf numFmtId="0" fontId="13" fillId="3" borderId="1" xfId="0" applyFont="1" applyFill="1" applyBorder="1" applyAlignment="1">
      <alignment horizontal="center"/>
    </xf>
    <xf numFmtId="0" fontId="10" fillId="3" borderId="5" xfId="0" applyFont="1" applyFill="1" applyBorder="1" applyAlignment="1">
      <alignment horizontal="center"/>
    </xf>
    <xf numFmtId="0" fontId="13" fillId="3" borderId="12" xfId="0" applyFont="1" applyFill="1" applyBorder="1" applyAlignment="1">
      <alignment horizontal="center"/>
    </xf>
    <xf numFmtId="0" fontId="26" fillId="3" borderId="52" xfId="0" applyFont="1" applyFill="1" applyBorder="1" applyAlignment="1">
      <alignment horizontal="center"/>
    </xf>
    <xf numFmtId="0" fontId="26" fillId="3" borderId="0" xfId="0" applyFont="1" applyFill="1" applyBorder="1" applyAlignment="1">
      <alignment horizontal="center"/>
    </xf>
    <xf numFmtId="0" fontId="26" fillId="3" borderId="26" xfId="0" applyFont="1" applyFill="1" applyBorder="1" applyAlignment="1">
      <alignment horizontal="center"/>
    </xf>
    <xf numFmtId="0" fontId="15" fillId="0" borderId="26" xfId="0" applyFont="1" applyBorder="1" applyAlignment="1">
      <alignment horizontal="center"/>
    </xf>
    <xf numFmtId="8" fontId="19" fillId="4" borderId="56" xfId="0" applyNumberFormat="1" applyFont="1" applyFill="1" applyBorder="1" applyAlignment="1">
      <alignment horizontal="right"/>
    </xf>
    <xf numFmtId="8" fontId="19" fillId="4" borderId="3" xfId="0" applyNumberFormat="1" applyFont="1" applyFill="1" applyBorder="1" applyAlignment="1">
      <alignment horizontal="right"/>
    </xf>
    <xf numFmtId="8" fontId="19" fillId="4" borderId="48" xfId="0" applyNumberFormat="1" applyFont="1" applyFill="1" applyBorder="1" applyAlignment="1">
      <alignment horizontal="right"/>
    </xf>
    <xf numFmtId="8" fontId="19" fillId="4" borderId="51" xfId="0" applyNumberFormat="1" applyFont="1" applyFill="1" applyBorder="1" applyAlignment="1">
      <alignment horizontal="right"/>
    </xf>
    <xf numFmtId="8" fontId="19" fillId="4" borderId="28" xfId="0" applyNumberFormat="1" applyFont="1" applyFill="1" applyBorder="1" applyAlignment="1">
      <alignment horizontal="right"/>
    </xf>
    <xf numFmtId="8" fontId="19" fillId="4" borderId="42" xfId="0" applyNumberFormat="1" applyFont="1" applyFill="1" applyBorder="1" applyAlignment="1">
      <alignment horizontal="right"/>
    </xf>
    <xf numFmtId="0" fontId="19" fillId="4" borderId="34" xfId="0" applyFont="1" applyFill="1" applyBorder="1" applyAlignment="1">
      <alignment horizontal="right"/>
    </xf>
    <xf numFmtId="0" fontId="19" fillId="4" borderId="40" xfId="0" applyFont="1" applyFill="1" applyBorder="1" applyAlignment="1">
      <alignment horizontal="right"/>
    </xf>
    <xf numFmtId="0" fontId="19" fillId="4" borderId="28" xfId="0" applyFont="1" applyFill="1" applyBorder="1" applyAlignment="1">
      <alignment horizontal="right"/>
    </xf>
    <xf numFmtId="0" fontId="19" fillId="4" borderId="42" xfId="0" applyFont="1" applyFill="1" applyBorder="1" applyAlignment="1">
      <alignment horizontal="right"/>
    </xf>
    <xf numFmtId="8" fontId="15" fillId="0" borderId="21" xfId="0" applyNumberFormat="1" applyFont="1" applyBorder="1" applyAlignment="1">
      <alignment horizontal="center"/>
    </xf>
    <xf numFmtId="8" fontId="15" fillId="0" borderId="13" xfId="0" applyNumberFormat="1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13" fillId="0" borderId="54" xfId="0" applyFont="1" applyBorder="1"/>
    <xf numFmtId="0" fontId="10" fillId="0" borderId="13" xfId="0" applyFont="1" applyBorder="1" applyAlignment="1">
      <alignment horizontal="center"/>
    </xf>
    <xf numFmtId="0" fontId="13" fillId="0" borderId="63" xfId="0" applyFont="1" applyBorder="1"/>
    <xf numFmtId="0" fontId="10" fillId="0" borderId="28" xfId="0" applyFont="1" applyBorder="1" applyAlignment="1">
      <alignment horizontal="center"/>
    </xf>
    <xf numFmtId="0" fontId="10" fillId="0" borderId="27" xfId="0" applyFont="1" applyBorder="1" applyAlignment="1">
      <alignment horizontal="center"/>
    </xf>
    <xf numFmtId="2" fontId="38" fillId="0" borderId="59" xfId="0" applyNumberFormat="1" applyFont="1" applyBorder="1" applyAlignment="1">
      <alignment horizontal="center"/>
    </xf>
    <xf numFmtId="2" fontId="38" fillId="0" borderId="61" xfId="0" applyNumberFormat="1" applyFont="1" applyBorder="1" applyAlignment="1">
      <alignment horizontal="center"/>
    </xf>
    <xf numFmtId="2" fontId="38" fillId="0" borderId="4" xfId="0" applyNumberFormat="1" applyFont="1" applyBorder="1" applyAlignment="1">
      <alignment horizontal="center"/>
    </xf>
    <xf numFmtId="2" fontId="38" fillId="0" borderId="11" xfId="0" applyNumberFormat="1" applyFont="1" applyBorder="1" applyAlignment="1">
      <alignment horizontal="center"/>
    </xf>
    <xf numFmtId="2" fontId="38" fillId="0" borderId="22" xfId="0" applyNumberFormat="1" applyFont="1" applyBorder="1" applyAlignment="1">
      <alignment horizontal="center"/>
    </xf>
    <xf numFmtId="2" fontId="38" fillId="0" borderId="24" xfId="0" applyNumberFormat="1" applyFont="1" applyBorder="1" applyAlignment="1">
      <alignment horizontal="center"/>
    </xf>
    <xf numFmtId="2" fontId="38" fillId="0" borderId="8" xfId="0" applyNumberFormat="1" applyFont="1" applyBorder="1" applyAlignment="1">
      <alignment horizontal="center"/>
    </xf>
    <xf numFmtId="2" fontId="38" fillId="0" borderId="6" xfId="0" applyNumberFormat="1" applyFont="1" applyBorder="1" applyAlignment="1">
      <alignment horizontal="center"/>
    </xf>
    <xf numFmtId="2" fontId="38" fillId="0" borderId="58" xfId="0" applyNumberFormat="1" applyFont="1" applyBorder="1" applyAlignment="1">
      <alignment horizontal="center"/>
    </xf>
    <xf numFmtId="2" fontId="38" fillId="0" borderId="47" xfId="0" applyNumberFormat="1" applyFont="1" applyBorder="1" applyAlignment="1">
      <alignment horizontal="center"/>
    </xf>
    <xf numFmtId="2" fontId="38" fillId="0" borderId="14" xfId="0" applyNumberFormat="1" applyFont="1" applyBorder="1" applyAlignment="1">
      <alignment horizontal="center"/>
    </xf>
    <xf numFmtId="2" fontId="38" fillId="0" borderId="17" xfId="0" applyNumberFormat="1" applyFont="1" applyBorder="1" applyAlignment="1">
      <alignment horizontal="center"/>
    </xf>
    <xf numFmtId="2" fontId="38" fillId="0" borderId="18" xfId="0" applyNumberFormat="1" applyFont="1" applyBorder="1" applyAlignment="1">
      <alignment horizontal="center"/>
    </xf>
    <xf numFmtId="2" fontId="38" fillId="0" borderId="46" xfId="0" applyNumberFormat="1" applyFont="1" applyBorder="1" applyAlignment="1">
      <alignment horizontal="center"/>
    </xf>
    <xf numFmtId="2" fontId="38" fillId="0" borderId="62" xfId="0" applyNumberFormat="1" applyFont="1" applyBorder="1" applyAlignment="1">
      <alignment horizontal="center"/>
    </xf>
    <xf numFmtId="2" fontId="38" fillId="0" borderId="40" xfId="0" applyNumberFormat="1" applyFont="1" applyBorder="1" applyAlignment="1">
      <alignment horizontal="center"/>
    </xf>
    <xf numFmtId="2" fontId="38" fillId="0" borderId="66" xfId="0" applyNumberFormat="1" applyFont="1" applyBorder="1" applyAlignment="1">
      <alignment horizontal="center"/>
    </xf>
    <xf numFmtId="2" fontId="38" fillId="0" borderId="63" xfId="0" applyNumberFormat="1" applyFont="1" applyBorder="1" applyAlignment="1">
      <alignment horizontal="center"/>
    </xf>
    <xf numFmtId="2" fontId="38" fillId="0" borderId="67" xfId="0" applyNumberFormat="1" applyFont="1" applyBorder="1" applyAlignment="1">
      <alignment horizontal="center"/>
    </xf>
    <xf numFmtId="2" fontId="38" fillId="0" borderId="20" xfId="0" applyNumberFormat="1" applyFont="1" applyBorder="1" applyAlignment="1">
      <alignment horizontal="center"/>
    </xf>
    <xf numFmtId="2" fontId="38" fillId="0" borderId="31" xfId="0" applyNumberFormat="1" applyFont="1" applyBorder="1" applyAlignment="1">
      <alignment horizontal="center"/>
    </xf>
    <xf numFmtId="2" fontId="38" fillId="0" borderId="12" xfId="0" applyNumberFormat="1" applyFont="1" applyBorder="1" applyAlignment="1">
      <alignment horizontal="center"/>
    </xf>
    <xf numFmtId="2" fontId="38" fillId="0" borderId="1" xfId="0" applyNumberFormat="1" applyFont="1" applyBorder="1" applyAlignment="1">
      <alignment horizontal="center"/>
    </xf>
    <xf numFmtId="8" fontId="39" fillId="4" borderId="23" xfId="0" applyNumberFormat="1" applyFont="1" applyFill="1" applyBorder="1" applyAlignment="1">
      <alignment horizontal="center"/>
    </xf>
    <xf numFmtId="8" fontId="39" fillId="4" borderId="11" xfId="0" applyNumberFormat="1" applyFont="1" applyFill="1" applyBorder="1" applyAlignment="1">
      <alignment horizontal="center"/>
    </xf>
    <xf numFmtId="8" fontId="39" fillId="4" borderId="58" xfId="0" applyNumberFormat="1" applyFont="1" applyFill="1" applyBorder="1" applyAlignment="1">
      <alignment horizontal="center"/>
    </xf>
    <xf numFmtId="8" fontId="39" fillId="4" borderId="46" xfId="0" applyNumberFormat="1" applyFont="1" applyFill="1" applyBorder="1" applyAlignment="1">
      <alignment horizontal="center"/>
    </xf>
    <xf numFmtId="8" fontId="39" fillId="4" borderId="59" xfId="0" applyNumberFormat="1" applyFont="1" applyFill="1" applyBorder="1" applyAlignment="1">
      <alignment horizontal="center"/>
    </xf>
    <xf numFmtId="8" fontId="39" fillId="4" borderId="61" xfId="0" applyNumberFormat="1" applyFont="1" applyFill="1" applyBorder="1" applyAlignment="1">
      <alignment horizontal="center"/>
    </xf>
    <xf numFmtId="8" fontId="39" fillId="4" borderId="47" xfId="0" applyNumberFormat="1" applyFont="1" applyFill="1" applyBorder="1" applyAlignment="1">
      <alignment horizontal="center"/>
    </xf>
    <xf numFmtId="8" fontId="39" fillId="4" borderId="4" xfId="0" applyNumberFormat="1" applyFont="1" applyFill="1" applyBorder="1" applyAlignment="1">
      <alignment horizontal="center"/>
    </xf>
    <xf numFmtId="8" fontId="39" fillId="4" borderId="8" xfId="0" applyNumberFormat="1" applyFont="1" applyFill="1" applyBorder="1" applyAlignment="1">
      <alignment horizontal="center"/>
    </xf>
    <xf numFmtId="8" fontId="39" fillId="4" borderId="6" xfId="0" applyNumberFormat="1" applyFont="1" applyFill="1" applyBorder="1" applyAlignment="1">
      <alignment horizontal="center"/>
    </xf>
    <xf numFmtId="8" fontId="39" fillId="4" borderId="14" xfId="0" applyNumberFormat="1" applyFont="1" applyFill="1" applyBorder="1" applyAlignment="1">
      <alignment horizontal="center"/>
    </xf>
    <xf numFmtId="8" fontId="39" fillId="4" borderId="17" xfId="0" applyNumberFormat="1" applyFont="1" applyFill="1" applyBorder="1" applyAlignment="1">
      <alignment horizontal="center"/>
    </xf>
    <xf numFmtId="8" fontId="39" fillId="4" borderId="16" xfId="0" applyNumberFormat="1" applyFont="1" applyFill="1" applyBorder="1" applyAlignment="1">
      <alignment horizontal="center"/>
    </xf>
    <xf numFmtId="8" fontId="39" fillId="4" borderId="22" xfId="0" applyNumberFormat="1" applyFont="1" applyFill="1" applyBorder="1" applyAlignment="1">
      <alignment horizontal="center"/>
    </xf>
    <xf numFmtId="0" fontId="0" fillId="5" borderId="9" xfId="0" applyFill="1" applyBorder="1"/>
    <xf numFmtId="0" fontId="0" fillId="5" borderId="10" xfId="0" applyFill="1" applyBorder="1"/>
    <xf numFmtId="0" fontId="5" fillId="5" borderId="10" xfId="0" applyFont="1" applyFill="1" applyBorder="1"/>
    <xf numFmtId="0" fontId="19" fillId="5" borderId="10" xfId="0" applyFont="1" applyFill="1" applyBorder="1"/>
    <xf numFmtId="8" fontId="15" fillId="5" borderId="37" xfId="0" applyNumberFormat="1" applyFont="1" applyFill="1" applyBorder="1" applyAlignment="1">
      <alignment horizontal="center"/>
    </xf>
    <xf numFmtId="8" fontId="6" fillId="5" borderId="30" xfId="0" applyNumberFormat="1" applyFont="1" applyFill="1" applyBorder="1" applyAlignment="1">
      <alignment horizontal="center"/>
    </xf>
    <xf numFmtId="0" fontId="0" fillId="5" borderId="0" xfId="0" applyFill="1" applyBorder="1"/>
    <xf numFmtId="0" fontId="0" fillId="5" borderId="30" xfId="0" applyFill="1" applyBorder="1"/>
    <xf numFmtId="0" fontId="0" fillId="5" borderId="32" xfId="0" applyFill="1" applyBorder="1"/>
    <xf numFmtId="8" fontId="6" fillId="5" borderId="10" xfId="0" applyNumberFormat="1" applyFont="1" applyFill="1" applyBorder="1"/>
    <xf numFmtId="0" fontId="36" fillId="5" borderId="10" xfId="0" applyFont="1" applyFill="1" applyBorder="1"/>
    <xf numFmtId="8" fontId="4" fillId="5" borderId="10" xfId="0" applyNumberFormat="1" applyFont="1" applyFill="1" applyBorder="1"/>
    <xf numFmtId="0" fontId="0" fillId="0" borderId="0" xfId="0" applyAlignment="1">
      <alignment horizontal="center"/>
    </xf>
    <xf numFmtId="0" fontId="13" fillId="0" borderId="0" xfId="0" applyFont="1"/>
    <xf numFmtId="0" fontId="0" fillId="3" borderId="34" xfId="0" applyFill="1" applyBorder="1"/>
    <xf numFmtId="0" fontId="10" fillId="3" borderId="46" xfId="0" applyFont="1" applyFill="1" applyBorder="1" applyAlignment="1">
      <alignment horizontal="center"/>
    </xf>
    <xf numFmtId="0" fontId="13" fillId="3" borderId="66" xfId="0" applyFont="1" applyFill="1" applyBorder="1"/>
    <xf numFmtId="2" fontId="38" fillId="4" borderId="58" xfId="0" applyNumberFormat="1" applyFont="1" applyFill="1" applyBorder="1" applyAlignment="1">
      <alignment horizontal="center"/>
    </xf>
    <xf numFmtId="0" fontId="0" fillId="3" borderId="65" xfId="0" applyFill="1" applyBorder="1"/>
    <xf numFmtId="4" fontId="39" fillId="4" borderId="1" xfId="0" applyNumberFormat="1" applyFont="1" applyFill="1" applyBorder="1" applyAlignment="1">
      <alignment horizontal="center"/>
    </xf>
    <xf numFmtId="4" fontId="39" fillId="4" borderId="12" xfId="0" applyNumberFormat="1" applyFont="1" applyFill="1" applyBorder="1" applyAlignment="1">
      <alignment horizontal="center"/>
    </xf>
    <xf numFmtId="2" fontId="39" fillId="4" borderId="12" xfId="0" applyNumberFormat="1" applyFont="1" applyFill="1" applyBorder="1" applyAlignment="1">
      <alignment horizontal="center"/>
    </xf>
    <xf numFmtId="2" fontId="39" fillId="4" borderId="1" xfId="0" applyNumberFormat="1" applyFont="1" applyFill="1" applyBorder="1" applyAlignment="1">
      <alignment horizontal="center"/>
    </xf>
    <xf numFmtId="0" fontId="3" fillId="3" borderId="11" xfId="0" applyFont="1" applyFill="1" applyBorder="1" applyAlignment="1">
      <alignment horizontal="center"/>
    </xf>
    <xf numFmtId="0" fontId="3" fillId="3" borderId="11" xfId="0" applyFont="1" applyFill="1" applyBorder="1" applyAlignment="1">
      <alignment horizontal="left"/>
    </xf>
    <xf numFmtId="0" fontId="19" fillId="5" borderId="10" xfId="0" applyFont="1" applyFill="1" applyBorder="1" applyAlignment="1">
      <alignment horizontal="center" vertical="center"/>
    </xf>
    <xf numFmtId="0" fontId="20" fillId="6" borderId="7" xfId="0" applyFont="1" applyFill="1" applyBorder="1" applyAlignment="1">
      <alignment horizontal="center"/>
    </xf>
    <xf numFmtId="0" fontId="14" fillId="6" borderId="36" xfId="0" applyFont="1" applyFill="1" applyBorder="1" applyAlignment="1">
      <alignment horizontal="center"/>
    </xf>
    <xf numFmtId="0" fontId="14" fillId="6" borderId="29" xfId="0" applyFont="1" applyFill="1" applyBorder="1" applyAlignment="1">
      <alignment horizontal="center"/>
    </xf>
    <xf numFmtId="2" fontId="21" fillId="6" borderId="62" xfId="0" applyNumberFormat="1" applyFont="1" applyFill="1" applyBorder="1" applyAlignment="1">
      <alignment horizontal="center"/>
    </xf>
    <xf numFmtId="2" fontId="21" fillId="6" borderId="54" xfId="0" applyNumberFormat="1" applyFont="1" applyFill="1" applyBorder="1" applyAlignment="1">
      <alignment horizontal="center"/>
    </xf>
    <xf numFmtId="2" fontId="40" fillId="6" borderId="62" xfId="0" applyNumberFormat="1" applyFont="1" applyFill="1" applyBorder="1" applyAlignment="1">
      <alignment horizontal="center"/>
    </xf>
    <xf numFmtId="2" fontId="40" fillId="6" borderId="54" xfId="0" applyNumberFormat="1" applyFont="1" applyFill="1" applyBorder="1" applyAlignment="1">
      <alignment horizontal="center"/>
    </xf>
    <xf numFmtId="0" fontId="10" fillId="3" borderId="17" xfId="0" applyFont="1" applyFill="1" applyBorder="1" applyAlignment="1">
      <alignment horizontal="center"/>
    </xf>
    <xf numFmtId="0" fontId="16" fillId="0" borderId="26" xfId="0" applyFont="1" applyBorder="1"/>
    <xf numFmtId="0" fontId="22" fillId="0" borderId="36" xfId="0" applyFont="1" applyFill="1" applyBorder="1" applyAlignment="1">
      <alignment horizontal="center"/>
    </xf>
    <xf numFmtId="0" fontId="22" fillId="0" borderId="29" xfId="0" applyFont="1" applyFill="1" applyBorder="1" applyAlignment="1">
      <alignment horizontal="center"/>
    </xf>
    <xf numFmtId="0" fontId="0" fillId="0" borderId="69" xfId="0" applyBorder="1"/>
    <xf numFmtId="2" fontId="38" fillId="0" borderId="16" xfId="0" applyNumberFormat="1" applyFont="1" applyBorder="1" applyAlignment="1">
      <alignment horizontal="center"/>
    </xf>
    <xf numFmtId="8" fontId="4" fillId="5" borderId="68" xfId="0" applyNumberFormat="1" applyFont="1" applyFill="1" applyBorder="1" applyAlignment="1">
      <alignment horizontal="center"/>
    </xf>
    <xf numFmtId="0" fontId="3" fillId="4" borderId="26" xfId="0" applyFont="1" applyFill="1" applyBorder="1" applyAlignment="1">
      <alignment horizontal="center"/>
    </xf>
    <xf numFmtId="0" fontId="13" fillId="4" borderId="26" xfId="0" applyFont="1" applyFill="1" applyBorder="1" applyAlignment="1">
      <alignment horizontal="left"/>
    </xf>
    <xf numFmtId="8" fontId="6" fillId="5" borderId="37" xfId="0" applyNumberFormat="1" applyFont="1" applyFill="1" applyBorder="1"/>
    <xf numFmtId="0" fontId="16" fillId="0" borderId="36" xfId="0" applyFont="1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19" fillId="0" borderId="36" xfId="0" applyFont="1" applyBorder="1" applyAlignment="1">
      <alignment horizontal="center" vertical="center"/>
    </xf>
    <xf numFmtId="0" fontId="16" fillId="4" borderId="0" xfId="0" applyFont="1" applyFill="1"/>
    <xf numFmtId="6" fontId="15" fillId="4" borderId="36" xfId="0" applyNumberFormat="1" applyFont="1" applyFill="1" applyBorder="1" applyAlignment="1">
      <alignment horizontal="center" vertical="center"/>
    </xf>
    <xf numFmtId="9" fontId="15" fillId="4" borderId="36" xfId="0" applyNumberFormat="1" applyFont="1" applyFill="1" applyBorder="1" applyAlignment="1">
      <alignment horizontal="center" vertical="center"/>
    </xf>
    <xf numFmtId="6" fontId="15" fillId="4" borderId="72" xfId="0" applyNumberFormat="1" applyFont="1" applyFill="1" applyBorder="1"/>
    <xf numFmtId="0" fontId="0" fillId="0" borderId="70" xfId="0" applyBorder="1"/>
    <xf numFmtId="0" fontId="0" fillId="0" borderId="74" xfId="0" applyBorder="1"/>
    <xf numFmtId="0" fontId="16" fillId="0" borderId="76" xfId="0" applyFont="1" applyBorder="1" applyAlignment="1">
      <alignment horizontal="center" vertical="center"/>
    </xf>
    <xf numFmtId="6" fontId="15" fillId="4" borderId="77" xfId="0" applyNumberFormat="1" applyFont="1" applyFill="1" applyBorder="1"/>
    <xf numFmtId="0" fontId="0" fillId="0" borderId="77" xfId="0" applyBorder="1"/>
    <xf numFmtId="9" fontId="15" fillId="4" borderId="77" xfId="0" applyNumberFormat="1" applyFont="1" applyFill="1" applyBorder="1" applyAlignment="1">
      <alignment horizontal="right"/>
    </xf>
    <xf numFmtId="0" fontId="16" fillId="0" borderId="75" xfId="0" applyFont="1" applyBorder="1" applyAlignment="1">
      <alignment horizontal="center" vertical="center"/>
    </xf>
    <xf numFmtId="6" fontId="15" fillId="4" borderId="79" xfId="0" applyNumberFormat="1" applyFont="1" applyFill="1" applyBorder="1" applyAlignment="1">
      <alignment horizontal="center" vertical="center"/>
    </xf>
    <xf numFmtId="0" fontId="0" fillId="0" borderId="79" xfId="0" applyBorder="1" applyAlignment="1">
      <alignment horizontal="center" vertical="center"/>
    </xf>
    <xf numFmtId="9" fontId="15" fillId="4" borderId="79" xfId="0" applyNumberFormat="1" applyFont="1" applyFill="1" applyBorder="1" applyAlignment="1">
      <alignment horizontal="center" vertical="center"/>
    </xf>
    <xf numFmtId="6" fontId="15" fillId="4" borderId="75" xfId="0" applyNumberFormat="1" applyFont="1" applyFill="1" applyBorder="1" applyAlignment="1">
      <alignment horizontal="center" vertical="center"/>
    </xf>
    <xf numFmtId="0" fontId="41" fillId="0" borderId="0" xfId="0" applyFont="1"/>
    <xf numFmtId="0" fontId="42" fillId="0" borderId="0" xfId="0" applyFont="1"/>
    <xf numFmtId="8" fontId="42" fillId="0" borderId="0" xfId="0" applyNumberFormat="1" applyFont="1"/>
    <xf numFmtId="8" fontId="41" fillId="0" borderId="0" xfId="0" applyNumberFormat="1" applyFont="1"/>
    <xf numFmtId="0" fontId="0" fillId="0" borderId="10" xfId="0" applyBorder="1"/>
    <xf numFmtId="0" fontId="0" fillId="0" borderId="32" xfId="0" applyBorder="1"/>
    <xf numFmtId="0" fontId="1" fillId="0" borderId="7" xfId="0" applyFont="1" applyBorder="1" applyAlignment="1">
      <alignment horizontal="center"/>
    </xf>
    <xf numFmtId="8" fontId="39" fillId="0" borderId="80" xfId="0" applyNumberFormat="1" applyFont="1" applyBorder="1" applyAlignment="1">
      <alignment horizontal="center"/>
    </xf>
    <xf numFmtId="8" fontId="39" fillId="0" borderId="10" xfId="0" applyNumberFormat="1" applyFont="1" applyBorder="1" applyAlignment="1">
      <alignment horizontal="center"/>
    </xf>
    <xf numFmtId="8" fontId="40" fillId="0" borderId="7" xfId="0" applyNumberFormat="1" applyFont="1" applyBorder="1" applyAlignment="1">
      <alignment horizontal="center"/>
    </xf>
    <xf numFmtId="0" fontId="5" fillId="0" borderId="78" xfId="0" applyFont="1" applyBorder="1" applyAlignment="1">
      <alignment horizontal="right"/>
    </xf>
    <xf numFmtId="9" fontId="1" fillId="4" borderId="73" xfId="0" applyNumberFormat="1" applyFont="1" applyFill="1" applyBorder="1"/>
    <xf numFmtId="0" fontId="16" fillId="3" borderId="57" xfId="0" applyFont="1" applyFill="1" applyBorder="1"/>
    <xf numFmtId="0" fontId="9" fillId="3" borderId="38" xfId="0" applyFont="1" applyFill="1" applyBorder="1"/>
    <xf numFmtId="0" fontId="23" fillId="3" borderId="38" xfId="0" applyFont="1" applyFill="1" applyBorder="1" applyAlignment="1">
      <alignment vertical="center"/>
    </xf>
    <xf numFmtId="0" fontId="0" fillId="3" borderId="49" xfId="0" applyFill="1" applyBorder="1"/>
    <xf numFmtId="2" fontId="6" fillId="6" borderId="63" xfId="0" applyNumberFormat="1" applyFont="1" applyFill="1" applyBorder="1" applyAlignment="1">
      <alignment horizontal="center"/>
    </xf>
    <xf numFmtId="2" fontId="21" fillId="0" borderId="36" xfId="0" applyNumberFormat="1" applyFont="1" applyFill="1" applyBorder="1" applyAlignment="1">
      <alignment horizontal="center"/>
    </xf>
    <xf numFmtId="2" fontId="21" fillId="0" borderId="26" xfId="0" applyNumberFormat="1" applyFont="1" applyFill="1" applyBorder="1" applyAlignment="1">
      <alignment horizontal="center"/>
    </xf>
    <xf numFmtId="2" fontId="21" fillId="0" borderId="7" xfId="0" applyNumberFormat="1" applyFont="1" applyFill="1" applyBorder="1" applyAlignment="1">
      <alignment horizontal="center"/>
    </xf>
    <xf numFmtId="2" fontId="21" fillId="0" borderId="57" xfId="0" applyNumberFormat="1" applyFont="1" applyFill="1" applyBorder="1" applyAlignment="1">
      <alignment horizontal="center"/>
    </xf>
    <xf numFmtId="2" fontId="21" fillId="0" borderId="9" xfId="0" applyNumberFormat="1" applyFont="1" applyFill="1" applyBorder="1" applyAlignment="1">
      <alignment horizontal="center"/>
    </xf>
    <xf numFmtId="2" fontId="21" fillId="0" borderId="39" xfId="0" applyNumberFormat="1" applyFont="1" applyFill="1" applyBorder="1" applyAlignment="1">
      <alignment horizontal="center"/>
    </xf>
    <xf numFmtId="2" fontId="21" fillId="0" borderId="29" xfId="0" applyNumberFormat="1" applyFont="1" applyFill="1" applyBorder="1" applyAlignment="1">
      <alignment horizontal="center"/>
    </xf>
    <xf numFmtId="2" fontId="21" fillId="0" borderId="55" xfId="0" applyNumberFormat="1" applyFont="1" applyFill="1" applyBorder="1" applyAlignment="1">
      <alignment horizontal="center"/>
    </xf>
    <xf numFmtId="2" fontId="40" fillId="0" borderId="26" xfId="0" applyNumberFormat="1" applyFont="1" applyFill="1" applyBorder="1" applyAlignment="1">
      <alignment horizontal="center" vertical="center"/>
    </xf>
    <xf numFmtId="2" fontId="40" fillId="0" borderId="7" xfId="0" applyNumberFormat="1" applyFont="1" applyFill="1" applyBorder="1" applyAlignment="1">
      <alignment horizontal="center" vertical="center"/>
    </xf>
    <xf numFmtId="8" fontId="40" fillId="0" borderId="29" xfId="0" applyNumberFormat="1" applyFont="1" applyFill="1" applyBorder="1" applyAlignment="1">
      <alignment horizontal="center"/>
    </xf>
    <xf numFmtId="8" fontId="40" fillId="0" borderId="7" xfId="0" applyNumberFormat="1" applyFont="1" applyFill="1" applyBorder="1" applyAlignment="1">
      <alignment horizontal="center"/>
    </xf>
    <xf numFmtId="8" fontId="40" fillId="0" borderId="26" xfId="0" applyNumberFormat="1" applyFont="1" applyFill="1" applyBorder="1" applyAlignment="1">
      <alignment horizontal="center"/>
    </xf>
    <xf numFmtId="8" fontId="40" fillId="0" borderId="36" xfId="0" applyNumberFormat="1" applyFont="1" applyFill="1" applyBorder="1" applyAlignment="1">
      <alignment horizontal="center"/>
    </xf>
    <xf numFmtId="0" fontId="19" fillId="0" borderId="79" xfId="0" applyFont="1" applyFill="1" applyBorder="1" applyAlignment="1">
      <alignment horizontal="center" vertical="center"/>
    </xf>
    <xf numFmtId="9" fontId="15" fillId="0" borderId="75" xfId="0" applyNumberFormat="1" applyFont="1" applyFill="1" applyBorder="1" applyAlignment="1">
      <alignment horizontal="center" vertical="center"/>
    </xf>
    <xf numFmtId="0" fontId="0" fillId="0" borderId="79" xfId="0" applyFill="1" applyBorder="1" applyAlignment="1">
      <alignment horizontal="center" vertical="center"/>
    </xf>
    <xf numFmtId="0" fontId="26" fillId="0" borderId="10" xfId="0" applyFont="1" applyFill="1" applyBorder="1" applyAlignment="1">
      <alignment horizontal="center"/>
    </xf>
    <xf numFmtId="0" fontId="11" fillId="0" borderId="10" xfId="0" applyFont="1" applyFill="1" applyBorder="1" applyAlignment="1">
      <alignment horizontal="center"/>
    </xf>
    <xf numFmtId="0" fontId="11" fillId="0" borderId="32" xfId="0" applyFont="1" applyFill="1" applyBorder="1" applyAlignment="1">
      <alignment horizontal="center"/>
    </xf>
    <xf numFmtId="0" fontId="17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16" fillId="0" borderId="55" xfId="0" applyFont="1" applyBorder="1"/>
    <xf numFmtId="0" fontId="16" fillId="0" borderId="0" xfId="0" applyFont="1" applyBorder="1"/>
    <xf numFmtId="0" fontId="16" fillId="0" borderId="50" xfId="0" applyFont="1" applyBorder="1"/>
    <xf numFmtId="0" fontId="16" fillId="0" borderId="59" xfId="0" applyFont="1" applyBorder="1" applyAlignment="1">
      <alignment horizontal="left"/>
    </xf>
    <xf numFmtId="0" fontId="16" fillId="0" borderId="60" xfId="0" applyFont="1" applyBorder="1" applyAlignment="1">
      <alignment horizontal="left"/>
    </xf>
    <xf numFmtId="0" fontId="16" fillId="0" borderId="61" xfId="0" applyFont="1" applyBorder="1" applyAlignment="1">
      <alignment horizontal="left"/>
    </xf>
    <xf numFmtId="0" fontId="15" fillId="5" borderId="9" xfId="0" applyFont="1" applyFill="1" applyBorder="1"/>
    <xf numFmtId="0" fontId="0" fillId="0" borderId="10" xfId="0" applyBorder="1"/>
    <xf numFmtId="0" fontId="0" fillId="0" borderId="30" xfId="0" applyBorder="1"/>
    <xf numFmtId="0" fontId="0" fillId="0" borderId="32" xfId="0" applyBorder="1"/>
    <xf numFmtId="0" fontId="8" fillId="0" borderId="0" xfId="0" applyFont="1" applyFill="1" applyBorder="1"/>
    <xf numFmtId="0" fontId="8" fillId="0" borderId="50" xfId="0" applyFont="1" applyFill="1" applyBorder="1"/>
    <xf numFmtId="0" fontId="8" fillId="0" borderId="3" xfId="0" applyFont="1" applyFill="1" applyBorder="1"/>
    <xf numFmtId="0" fontId="8" fillId="0" borderId="48" xfId="0" applyFont="1" applyFill="1" applyBorder="1"/>
    <xf numFmtId="0" fontId="16" fillId="0" borderId="28" xfId="0" applyFont="1" applyBorder="1" applyAlignment="1">
      <alignment horizontal="center" vertical="center" wrapText="1"/>
    </xf>
    <xf numFmtId="0" fontId="16" fillId="0" borderId="42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16" fillId="0" borderId="50" xfId="0" applyFont="1" applyBorder="1" applyAlignment="1">
      <alignment horizontal="center" vertical="center" wrapText="1"/>
    </xf>
    <xf numFmtId="0" fontId="16" fillId="0" borderId="30" xfId="0" applyFont="1" applyBorder="1" applyAlignment="1">
      <alignment horizontal="center" vertical="center" wrapText="1"/>
    </xf>
    <xf numFmtId="0" fontId="16" fillId="0" borderId="53" xfId="0" applyFont="1" applyBorder="1" applyAlignment="1">
      <alignment horizontal="center" vertical="center" wrapText="1"/>
    </xf>
    <xf numFmtId="0" fontId="26" fillId="0" borderId="10" xfId="0" applyFont="1" applyFill="1" applyBorder="1" applyAlignment="1">
      <alignment horizontal="center"/>
    </xf>
    <xf numFmtId="0" fontId="11" fillId="0" borderId="10" xfId="0" applyFont="1" applyFill="1" applyBorder="1" applyAlignment="1">
      <alignment horizontal="center"/>
    </xf>
    <xf numFmtId="0" fontId="11" fillId="0" borderId="32" xfId="0" applyFont="1" applyFill="1" applyBorder="1" applyAlignment="1">
      <alignment horizontal="center"/>
    </xf>
    <xf numFmtId="0" fontId="15" fillId="3" borderId="33" xfId="0" applyFont="1" applyFill="1" applyBorder="1" applyAlignment="1">
      <alignment horizontal="center"/>
    </xf>
    <xf numFmtId="0" fontId="15" fillId="3" borderId="34" xfId="0" applyFont="1" applyFill="1" applyBorder="1" applyAlignment="1">
      <alignment horizontal="center"/>
    </xf>
    <xf numFmtId="0" fontId="15" fillId="3" borderId="35" xfId="0" applyFont="1" applyFill="1" applyBorder="1" applyAlignment="1">
      <alignment horizontal="center"/>
    </xf>
    <xf numFmtId="0" fontId="15" fillId="3" borderId="16" xfId="0" applyFont="1" applyFill="1" applyBorder="1" applyAlignment="1">
      <alignment horizontal="center"/>
    </xf>
    <xf numFmtId="0" fontId="15" fillId="3" borderId="40" xfId="0" applyFont="1" applyFill="1" applyBorder="1" applyAlignment="1">
      <alignment horizontal="center"/>
    </xf>
    <xf numFmtId="0" fontId="16" fillId="0" borderId="9" xfId="0" applyFont="1" applyBorder="1" applyAlignment="1">
      <alignment horizontal="center"/>
    </xf>
    <xf numFmtId="0" fontId="16" fillId="0" borderId="10" xfId="0" applyFont="1" applyBorder="1" applyAlignment="1">
      <alignment horizontal="center"/>
    </xf>
    <xf numFmtId="0" fontId="35" fillId="0" borderId="55" xfId="0" applyFont="1" applyBorder="1" applyAlignment="1">
      <alignment horizontal="center"/>
    </xf>
    <xf numFmtId="0" fontId="35" fillId="0" borderId="0" xfId="0" applyFont="1" applyBorder="1" applyAlignment="1">
      <alignment horizontal="center"/>
    </xf>
    <xf numFmtId="0" fontId="37" fillId="0" borderId="0" xfId="0" applyFont="1" applyFill="1" applyBorder="1" applyAlignment="1">
      <alignment horizontal="center"/>
    </xf>
    <xf numFmtId="0" fontId="28" fillId="0" borderId="9" xfId="0" applyFont="1" applyFill="1" applyBorder="1" applyAlignment="1">
      <alignment horizontal="center"/>
    </xf>
    <xf numFmtId="0" fontId="28" fillId="0" borderId="10" xfId="0" applyFont="1" applyFill="1" applyBorder="1" applyAlignment="1">
      <alignment horizontal="center"/>
    </xf>
    <xf numFmtId="0" fontId="28" fillId="0" borderId="19" xfId="0" applyFont="1" applyFill="1" applyBorder="1" applyAlignment="1">
      <alignment horizontal="center"/>
    </xf>
    <xf numFmtId="0" fontId="28" fillId="0" borderId="37" xfId="0" applyFont="1" applyFill="1" applyBorder="1" applyAlignment="1">
      <alignment horizontal="center"/>
    </xf>
    <xf numFmtId="0" fontId="28" fillId="0" borderId="32" xfId="0" applyFont="1" applyFill="1" applyBorder="1" applyAlignment="1">
      <alignment horizontal="center"/>
    </xf>
    <xf numFmtId="0" fontId="25" fillId="0" borderId="0" xfId="0" applyFont="1" applyBorder="1" applyAlignment="1">
      <alignment horizontal="center"/>
    </xf>
    <xf numFmtId="0" fontId="16" fillId="0" borderId="58" xfId="0" applyFont="1" applyBorder="1"/>
    <xf numFmtId="0" fontId="16" fillId="0" borderId="45" xfId="0" applyFont="1" applyBorder="1"/>
    <xf numFmtId="0" fontId="16" fillId="0" borderId="47" xfId="0" applyFont="1" applyBorder="1"/>
    <xf numFmtId="0" fontId="16" fillId="3" borderId="39" xfId="0" applyFont="1" applyFill="1" applyBorder="1"/>
    <xf numFmtId="0" fontId="16" fillId="3" borderId="30" xfId="0" applyFont="1" applyFill="1" applyBorder="1"/>
    <xf numFmtId="0" fontId="16" fillId="3" borderId="53" xfId="0" applyFont="1" applyFill="1" applyBorder="1"/>
    <xf numFmtId="0" fontId="18" fillId="5" borderId="9" xfId="0" applyFont="1" applyFill="1" applyBorder="1" applyAlignment="1">
      <alignment horizontal="center" vertical="center"/>
    </xf>
    <xf numFmtId="0" fontId="18" fillId="5" borderId="10" xfId="0" applyFont="1" applyFill="1" applyBorder="1" applyAlignment="1">
      <alignment horizontal="center" vertical="center"/>
    </xf>
    <xf numFmtId="0" fontId="18" fillId="5" borderId="32" xfId="0" applyFont="1" applyFill="1" applyBorder="1" applyAlignment="1">
      <alignment horizontal="center" vertical="center"/>
    </xf>
    <xf numFmtId="0" fontId="17" fillId="0" borderId="0" xfId="0" applyFont="1" applyBorder="1" applyAlignment="1">
      <alignment horizontal="left"/>
    </xf>
    <xf numFmtId="0" fontId="28" fillId="0" borderId="0" xfId="0" applyFont="1" applyBorder="1" applyAlignment="1">
      <alignment horizontal="left"/>
    </xf>
    <xf numFmtId="0" fontId="1" fillId="0" borderId="9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32" xfId="0" applyFont="1" applyBorder="1" applyAlignment="1">
      <alignment horizontal="center"/>
    </xf>
    <xf numFmtId="0" fontId="20" fillId="0" borderId="0" xfId="0" applyFont="1" applyBorder="1" applyAlignment="1">
      <alignment horizontal="left" wrapText="1"/>
    </xf>
    <xf numFmtId="0" fontId="18" fillId="3" borderId="33" xfId="0" applyFont="1" applyFill="1" applyBorder="1" applyAlignment="1">
      <alignment horizontal="center"/>
    </xf>
    <xf numFmtId="0" fontId="18" fillId="3" borderId="34" xfId="0" applyFont="1" applyFill="1" applyBorder="1" applyAlignment="1">
      <alignment horizontal="center"/>
    </xf>
    <xf numFmtId="0" fontId="18" fillId="3" borderId="35" xfId="0" applyFont="1" applyFill="1" applyBorder="1" applyAlignment="1">
      <alignment horizontal="center"/>
    </xf>
    <xf numFmtId="0" fontId="15" fillId="5" borderId="9" xfId="0" applyFont="1" applyFill="1" applyBorder="1" applyAlignment="1">
      <alignment horizontal="center"/>
    </xf>
    <xf numFmtId="0" fontId="15" fillId="5" borderId="10" xfId="0" applyFont="1" applyFill="1" applyBorder="1" applyAlignment="1">
      <alignment horizontal="center"/>
    </xf>
    <xf numFmtId="0" fontId="15" fillId="5" borderId="30" xfId="0" applyFont="1" applyFill="1" applyBorder="1" applyAlignment="1">
      <alignment horizontal="center"/>
    </xf>
    <xf numFmtId="0" fontId="15" fillId="5" borderId="71" xfId="0" applyFont="1" applyFill="1" applyBorder="1" applyAlignment="1">
      <alignment horizontal="center" vertical="center"/>
    </xf>
    <xf numFmtId="0" fontId="15" fillId="5" borderId="27" xfId="0" applyFont="1" applyFill="1" applyBorder="1" applyAlignment="1">
      <alignment horizontal="center" vertical="center"/>
    </xf>
    <xf numFmtId="0" fontId="15" fillId="5" borderId="0" xfId="0" applyFont="1" applyFill="1" applyBorder="1" applyAlignment="1">
      <alignment horizontal="center" vertical="center"/>
    </xf>
    <xf numFmtId="0" fontId="15" fillId="5" borderId="38" xfId="0" applyFont="1" applyFill="1" applyBorder="1" applyAlignment="1">
      <alignment horizontal="center"/>
    </xf>
    <xf numFmtId="0" fontId="29" fillId="0" borderId="0" xfId="0" applyFont="1" applyBorder="1" applyAlignment="1">
      <alignment horizontal="center"/>
    </xf>
    <xf numFmtId="0" fontId="30" fillId="0" borderId="0" xfId="0" applyFont="1" applyBorder="1" applyAlignment="1">
      <alignment horizontal="center"/>
    </xf>
    <xf numFmtId="0" fontId="16" fillId="0" borderId="38" xfId="0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1" fillId="5" borderId="10" xfId="0" applyFont="1" applyFill="1" applyBorder="1" applyAlignment="1">
      <alignment horizontal="center"/>
    </xf>
    <xf numFmtId="0" fontId="1" fillId="5" borderId="38" xfId="0" applyFont="1" applyFill="1" applyBorder="1" applyAlignment="1">
      <alignment horizontal="center"/>
    </xf>
    <xf numFmtId="0" fontId="1" fillId="5" borderId="32" xfId="0" applyFont="1" applyFill="1" applyBorder="1" applyAlignment="1">
      <alignment horizontal="center"/>
    </xf>
    <xf numFmtId="0" fontId="0" fillId="5" borderId="10" xfId="0" applyFill="1" applyBorder="1" applyAlignment="1">
      <alignment horizontal="center"/>
    </xf>
    <xf numFmtId="0" fontId="0" fillId="5" borderId="32" xfId="0" applyFill="1" applyBorder="1" applyAlignment="1">
      <alignment horizontal="center"/>
    </xf>
    <xf numFmtId="0" fontId="16" fillId="0" borderId="57" xfId="0" applyFont="1" applyBorder="1" applyAlignment="1">
      <alignment horizontal="left"/>
    </xf>
    <xf numFmtId="0" fontId="16" fillId="0" borderId="38" xfId="0" applyFont="1" applyBorder="1" applyAlignment="1">
      <alignment horizontal="left"/>
    </xf>
    <xf numFmtId="0" fontId="16" fillId="0" borderId="49" xfId="0" applyFon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colors>
    <mruColors>
      <color rgb="FFA3CDA8"/>
      <color rgb="FF0033CC"/>
      <color rgb="FF99FF66"/>
      <color rgb="FF99CCFF"/>
      <color rgb="FF66CCFF"/>
      <color rgb="FF66FFFF"/>
      <color rgb="FF50DFE2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66675</xdr:colOff>
      <xdr:row>0</xdr:row>
      <xdr:rowOff>0</xdr:rowOff>
    </xdr:from>
    <xdr:to>
      <xdr:col>15</xdr:col>
      <xdr:colOff>472440</xdr:colOff>
      <xdr:row>1</xdr:row>
      <xdr:rowOff>207532</xdr:rowOff>
    </xdr:to>
    <xdr:pic>
      <xdr:nvPicPr>
        <xdr:cNvPr id="1040" name="Picture 2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296400" y="0"/>
          <a:ext cx="405765" cy="4671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535109</xdr:colOff>
      <xdr:row>18</xdr:row>
      <xdr:rowOff>75372</xdr:rowOff>
    </xdr:from>
    <xdr:to>
      <xdr:col>13</xdr:col>
      <xdr:colOff>481219</xdr:colOff>
      <xdr:row>22</xdr:row>
      <xdr:rowOff>140805</xdr:rowOff>
    </xdr:to>
    <xdr:pic>
      <xdr:nvPicPr>
        <xdr:cNvPr id="1041" name="Picture 3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5400000">
          <a:off x="7610501" y="3121327"/>
          <a:ext cx="810868" cy="11793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76199</xdr:colOff>
      <xdr:row>41</xdr:row>
      <xdr:rowOff>103612</xdr:rowOff>
    </xdr:from>
    <xdr:to>
      <xdr:col>14</xdr:col>
      <xdr:colOff>524440</xdr:colOff>
      <xdr:row>47</xdr:row>
      <xdr:rowOff>156541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81974" y="7761712"/>
          <a:ext cx="1038791" cy="12530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10</xdr:row>
      <xdr:rowOff>31715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C1EFF00E-BA1A-4672-8CEF-6500D414763F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3"/>
  <sheetViews>
    <sheetView tabSelected="1" view="pageBreakPreview" zoomScaleNormal="100" zoomScaleSheetLayoutView="100" workbookViewId="0">
      <selection activeCell="S6" sqref="S6"/>
    </sheetView>
  </sheetViews>
  <sheetFormatPr defaultRowHeight="12.75" x14ac:dyDescent="0.2"/>
  <cols>
    <col min="1" max="1" width="5.7109375" customWidth="1"/>
    <col min="2" max="2" width="14.28515625" customWidth="1"/>
    <col min="3" max="9" width="9.140625" customWidth="1"/>
    <col min="10" max="10" width="10.140625" style="2" customWidth="1"/>
    <col min="11" max="11" width="8.85546875" customWidth="1"/>
    <col min="12" max="12" width="9.7109375" customWidth="1"/>
    <col min="13" max="16" width="8.85546875" customWidth="1"/>
    <col min="17" max="17" width="4.42578125" customWidth="1"/>
  </cols>
  <sheetData>
    <row r="1" spans="1:21" ht="21" customHeight="1" x14ac:dyDescent="0.25">
      <c r="A1" s="1" t="s">
        <v>43</v>
      </c>
      <c r="B1" s="49" t="s">
        <v>68</v>
      </c>
      <c r="C1" s="20"/>
      <c r="D1" s="20"/>
      <c r="E1" s="20"/>
      <c r="K1" s="271" t="s">
        <v>44</v>
      </c>
      <c r="L1" s="271"/>
      <c r="M1" s="271"/>
      <c r="N1" s="271"/>
      <c r="O1" s="271"/>
      <c r="P1" s="20"/>
    </row>
    <row r="2" spans="1:21" s="8" customFormat="1" ht="21" customHeight="1" thickBot="1" x14ac:dyDescent="0.3">
      <c r="A2" s="10"/>
      <c r="B2" s="14" t="s">
        <v>124</v>
      </c>
      <c r="C2" s="14"/>
      <c r="E2" s="218"/>
      <c r="F2" s="270" t="s">
        <v>62</v>
      </c>
      <c r="G2" s="270"/>
      <c r="H2" s="270"/>
      <c r="I2" s="270"/>
      <c r="J2" s="270"/>
      <c r="L2" s="14" t="s">
        <v>57</v>
      </c>
      <c r="M2" s="20"/>
      <c r="N2" s="20"/>
      <c r="O2" s="20"/>
      <c r="P2" s="20"/>
    </row>
    <row r="3" spans="1:21" ht="15.75" customHeight="1" thickBot="1" x14ac:dyDescent="0.3">
      <c r="A3" s="326" t="s">
        <v>69</v>
      </c>
      <c r="B3" s="327"/>
      <c r="C3" s="328"/>
      <c r="D3" s="58" t="s">
        <v>76</v>
      </c>
      <c r="E3" s="64" t="s">
        <v>77</v>
      </c>
      <c r="F3" s="32"/>
      <c r="G3" s="32"/>
      <c r="H3" s="32"/>
      <c r="I3" s="186"/>
      <c r="J3" s="198" t="s">
        <v>104</v>
      </c>
      <c r="K3" s="53" t="s">
        <v>78</v>
      </c>
      <c r="L3" s="64" t="s">
        <v>79</v>
      </c>
      <c r="M3" s="32"/>
      <c r="N3" s="32"/>
      <c r="O3" s="32"/>
      <c r="P3" s="33"/>
      <c r="Q3" s="2"/>
    </row>
    <row r="4" spans="1:21" ht="15.75" customHeight="1" x14ac:dyDescent="0.2">
      <c r="A4" s="72"/>
      <c r="B4" s="27" t="s">
        <v>1</v>
      </c>
      <c r="C4" s="61" t="s">
        <v>26</v>
      </c>
      <c r="D4" s="63" t="s">
        <v>74</v>
      </c>
      <c r="E4" s="28"/>
      <c r="F4" s="29"/>
      <c r="G4" s="62" t="s">
        <v>73</v>
      </c>
      <c r="H4" s="28"/>
      <c r="I4" s="28"/>
      <c r="J4" s="199" t="s">
        <v>105</v>
      </c>
      <c r="K4" s="188" t="s">
        <v>75</v>
      </c>
      <c r="L4" s="28"/>
      <c r="M4" s="59"/>
      <c r="N4" s="60" t="s">
        <v>90</v>
      </c>
      <c r="O4" s="28"/>
      <c r="P4" s="34"/>
      <c r="Q4" s="2"/>
      <c r="R4" s="185"/>
    </row>
    <row r="5" spans="1:21" ht="19.5" customHeight="1" thickBot="1" x14ac:dyDescent="0.25">
      <c r="A5" s="35" t="s">
        <v>0</v>
      </c>
      <c r="B5" s="36" t="s">
        <v>2</v>
      </c>
      <c r="C5" s="37" t="s">
        <v>46</v>
      </c>
      <c r="D5" s="38" t="s">
        <v>3</v>
      </c>
      <c r="E5" s="39" t="s">
        <v>4</v>
      </c>
      <c r="F5" s="40" t="s">
        <v>5</v>
      </c>
      <c r="G5" s="41" t="s">
        <v>6</v>
      </c>
      <c r="H5" s="39" t="s">
        <v>4</v>
      </c>
      <c r="I5" s="187" t="s">
        <v>5</v>
      </c>
      <c r="J5" s="200" t="s">
        <v>106</v>
      </c>
      <c r="K5" s="69" t="s">
        <v>7</v>
      </c>
      <c r="L5" s="42" t="s">
        <v>4</v>
      </c>
      <c r="M5" s="40" t="s">
        <v>5</v>
      </c>
      <c r="N5" s="41" t="s">
        <v>7</v>
      </c>
      <c r="O5" s="39" t="s">
        <v>4</v>
      </c>
      <c r="P5" s="43" t="s">
        <v>5</v>
      </c>
      <c r="Q5" s="2"/>
    </row>
    <row r="6" spans="1:21" ht="13.5" thickBot="1" x14ac:dyDescent="0.25">
      <c r="A6" s="329" t="s">
        <v>89</v>
      </c>
      <c r="B6" s="340"/>
      <c r="C6" s="340"/>
      <c r="D6" s="340"/>
      <c r="E6" s="340"/>
      <c r="F6" s="340"/>
      <c r="G6" s="340"/>
      <c r="H6" s="340"/>
      <c r="I6" s="341"/>
      <c r="J6" s="341"/>
      <c r="K6" s="341"/>
      <c r="L6" s="340"/>
      <c r="M6" s="340"/>
      <c r="N6" s="340"/>
      <c r="O6" s="340"/>
      <c r="P6" s="342"/>
      <c r="Q6" s="2"/>
    </row>
    <row r="7" spans="1:21" ht="13.5" thickBot="1" x14ac:dyDescent="0.25">
      <c r="A7" s="82" t="s">
        <v>8</v>
      </c>
      <c r="B7" s="88" t="s">
        <v>61</v>
      </c>
      <c r="C7" s="129" t="s">
        <v>18</v>
      </c>
      <c r="D7" s="135">
        <f>SUM(F7/120*100)</f>
        <v>13.333333333333334</v>
      </c>
      <c r="E7" s="136">
        <f>SUM(F7-D7)</f>
        <v>2.6666666666666661</v>
      </c>
      <c r="F7" s="251">
        <v>16</v>
      </c>
      <c r="G7" s="137">
        <f>SUM(I7/120*100)</f>
        <v>12.5</v>
      </c>
      <c r="H7" s="138">
        <f>SUM(I7-G7)</f>
        <v>2.5</v>
      </c>
      <c r="I7" s="253">
        <v>15</v>
      </c>
      <c r="J7" s="201" t="s">
        <v>107</v>
      </c>
      <c r="K7" s="150">
        <f>SUM(M7/120*100)</f>
        <v>110.00000000000001</v>
      </c>
      <c r="L7" s="150">
        <f>SUM(M7-K7)</f>
        <v>21.999999999999986</v>
      </c>
      <c r="M7" s="251">
        <v>132</v>
      </c>
      <c r="N7" s="137">
        <f>SUM(P7/120*100)</f>
        <v>129.16666666666669</v>
      </c>
      <c r="O7" s="138">
        <f>SUM(P7-N7)</f>
        <v>25.833333333333314</v>
      </c>
      <c r="P7" s="251">
        <v>155</v>
      </c>
      <c r="Q7" s="2"/>
    </row>
    <row r="8" spans="1:21" ht="13.5" thickBot="1" x14ac:dyDescent="0.25">
      <c r="A8" s="83" t="s">
        <v>10</v>
      </c>
      <c r="B8" s="130" t="s">
        <v>11</v>
      </c>
      <c r="C8" s="131" t="s">
        <v>19</v>
      </c>
      <c r="D8" s="139">
        <f>SUM(F8/120*100)</f>
        <v>24.166666666666668</v>
      </c>
      <c r="E8" s="140">
        <f>SUM(F8-D8)</f>
        <v>4.8333333333333321</v>
      </c>
      <c r="F8" s="252">
        <v>29</v>
      </c>
      <c r="G8" s="141">
        <f>SUM(I8/120*100)</f>
        <v>16.666666666666664</v>
      </c>
      <c r="H8" s="142">
        <f>SUM(I8-G8)</f>
        <v>3.3333333333333357</v>
      </c>
      <c r="I8" s="254">
        <v>20</v>
      </c>
      <c r="J8" s="202" t="s">
        <v>108</v>
      </c>
      <c r="K8" s="151">
        <f>SUM(M8/120*100)</f>
        <v>129.16666666666669</v>
      </c>
      <c r="L8" s="151">
        <f>SUM(M8-K8)</f>
        <v>25.833333333333314</v>
      </c>
      <c r="M8" s="252">
        <v>155</v>
      </c>
      <c r="N8" s="141">
        <f>SUM(P8/120*100)</f>
        <v>151.66666666666666</v>
      </c>
      <c r="O8" s="142">
        <f>SUM(P8-N8)</f>
        <v>30.333333333333343</v>
      </c>
      <c r="P8" s="252">
        <v>182</v>
      </c>
      <c r="Q8" s="2"/>
    </row>
    <row r="9" spans="1:21" ht="13.5" thickBot="1" x14ac:dyDescent="0.25">
      <c r="A9" s="84" t="s">
        <v>12</v>
      </c>
      <c r="B9" s="132" t="s">
        <v>13</v>
      </c>
      <c r="C9" s="133" t="s">
        <v>19</v>
      </c>
      <c r="D9" s="143">
        <f>SUM(F9/120*100)</f>
        <v>28.333333333333332</v>
      </c>
      <c r="E9" s="144">
        <f>SUM(F9-D9)</f>
        <v>5.6666666666666679</v>
      </c>
      <c r="F9" s="250">
        <v>34</v>
      </c>
      <c r="G9" s="145">
        <f>SUM(I9/120*100)</f>
        <v>18.333333333333332</v>
      </c>
      <c r="H9" s="146">
        <f>SUM(I9-G9)</f>
        <v>3.6666666666666679</v>
      </c>
      <c r="I9" s="255">
        <v>22</v>
      </c>
      <c r="J9" s="249" t="s">
        <v>123</v>
      </c>
      <c r="K9" s="153">
        <f>SUM(M9/120*100)</f>
        <v>141.66666666666669</v>
      </c>
      <c r="L9" s="153">
        <f>SUM(M9-K9)</f>
        <v>28.333333333333314</v>
      </c>
      <c r="M9" s="250">
        <v>170</v>
      </c>
      <c r="N9" s="145">
        <f>SUM(P9/120*100)</f>
        <v>195.83333333333331</v>
      </c>
      <c r="O9" s="146">
        <f>SUM(P9-N9)</f>
        <v>39.166666666666686</v>
      </c>
      <c r="P9" s="250">
        <v>235</v>
      </c>
      <c r="Q9" s="2"/>
    </row>
    <row r="10" spans="1:21" ht="13.5" thickBot="1" x14ac:dyDescent="0.25">
      <c r="A10" s="172"/>
      <c r="B10" s="173"/>
      <c r="C10" s="173"/>
      <c r="D10" s="173"/>
      <c r="E10" s="173"/>
      <c r="F10" s="174"/>
      <c r="G10" s="175" t="s">
        <v>88</v>
      </c>
      <c r="H10" s="176" t="s">
        <v>101</v>
      </c>
      <c r="I10" s="177"/>
      <c r="J10" s="178"/>
      <c r="K10" s="179"/>
      <c r="L10" s="173"/>
      <c r="M10" s="173"/>
      <c r="N10" s="173"/>
      <c r="O10" s="173"/>
      <c r="P10" s="180"/>
      <c r="Q10" s="2"/>
    </row>
    <row r="11" spans="1:21" ht="13.5" thickBot="1" x14ac:dyDescent="0.25">
      <c r="A11" s="82" t="s">
        <v>14</v>
      </c>
      <c r="B11" s="88" t="s">
        <v>9</v>
      </c>
      <c r="C11" s="129" t="s">
        <v>18</v>
      </c>
      <c r="D11" s="135">
        <f>SUM(F11/120*100)</f>
        <v>13.333333333333334</v>
      </c>
      <c r="E11" s="136">
        <f>SUM(F11-D11)</f>
        <v>2.6666666666666661</v>
      </c>
      <c r="F11" s="250">
        <v>16</v>
      </c>
      <c r="G11" s="137">
        <f>SUM(I11/120*100)</f>
        <v>12.5</v>
      </c>
      <c r="H11" s="138">
        <f>SUM(I11-G11)</f>
        <v>2.5</v>
      </c>
      <c r="I11" s="257">
        <v>15</v>
      </c>
      <c r="J11" s="203" t="s">
        <v>107</v>
      </c>
      <c r="K11" s="154">
        <f>SUM(M11/120*100)</f>
        <v>110.00000000000001</v>
      </c>
      <c r="L11" s="136">
        <f>SUM(M11-K11)</f>
        <v>21.999999999999986</v>
      </c>
      <c r="M11" s="250">
        <v>132</v>
      </c>
      <c r="N11" s="137">
        <f>SUM(P11/120*100)</f>
        <v>129.16666666666669</v>
      </c>
      <c r="O11" s="138">
        <f>SUM(P11-N11)</f>
        <v>25.833333333333314</v>
      </c>
      <c r="P11" s="250">
        <v>155</v>
      </c>
      <c r="Q11" s="48"/>
    </row>
    <row r="12" spans="1:21" ht="13.5" thickBot="1" x14ac:dyDescent="0.25">
      <c r="A12" s="83" t="s">
        <v>15</v>
      </c>
      <c r="B12" s="130" t="s">
        <v>11</v>
      </c>
      <c r="C12" s="131" t="s">
        <v>19</v>
      </c>
      <c r="D12" s="139">
        <f>SUM(F12/120*100)</f>
        <v>24.166666666666668</v>
      </c>
      <c r="E12" s="140">
        <f>SUM(F12-D12)</f>
        <v>4.8333333333333321</v>
      </c>
      <c r="F12" s="252">
        <v>29</v>
      </c>
      <c r="G12" s="141">
        <f>SUM(I12/120*100)</f>
        <v>16.666666666666664</v>
      </c>
      <c r="H12" s="142">
        <f>SUM(I12-G12)</f>
        <v>3.3333333333333357</v>
      </c>
      <c r="I12" s="254">
        <v>20</v>
      </c>
      <c r="J12" s="204" t="s">
        <v>108</v>
      </c>
      <c r="K12" s="150">
        <f>SUM(M12/120*100)</f>
        <v>129.16666666666669</v>
      </c>
      <c r="L12" s="151">
        <f>SUM(M12-K12)</f>
        <v>25.833333333333314</v>
      </c>
      <c r="M12" s="252">
        <v>155</v>
      </c>
      <c r="N12" s="141">
        <f>SUM(P12/120*100)</f>
        <v>151.66666666666666</v>
      </c>
      <c r="O12" s="142">
        <f>SUM(P12-N12)</f>
        <v>30.333333333333343</v>
      </c>
      <c r="P12" s="252">
        <v>182</v>
      </c>
      <c r="Q12" s="48"/>
    </row>
    <row r="13" spans="1:21" ht="15.75" thickBot="1" x14ac:dyDescent="0.3">
      <c r="A13" s="83" t="s">
        <v>16</v>
      </c>
      <c r="B13" s="130" t="s">
        <v>13</v>
      </c>
      <c r="C13" s="134" t="s">
        <v>19</v>
      </c>
      <c r="D13" s="143">
        <f>SUM(F13/120*100)</f>
        <v>28.333333333333332</v>
      </c>
      <c r="E13" s="144">
        <f>SUM(F13-D13)</f>
        <v>5.6666666666666679</v>
      </c>
      <c r="F13" s="256">
        <v>34</v>
      </c>
      <c r="G13" s="147">
        <f>SUM(I13/120*100)</f>
        <v>18.333333333333332</v>
      </c>
      <c r="H13" s="148">
        <f>SUM(I13-G13)</f>
        <v>3.6666666666666679</v>
      </c>
      <c r="I13" s="255">
        <v>22</v>
      </c>
      <c r="J13" s="249" t="s">
        <v>123</v>
      </c>
      <c r="K13" s="153">
        <f>SUM(M13/120*100)</f>
        <v>141.66666666666669</v>
      </c>
      <c r="L13" s="151">
        <f>SUM(M13-K13)</f>
        <v>28.333333333333314</v>
      </c>
      <c r="M13" s="252">
        <v>170</v>
      </c>
      <c r="N13" s="145">
        <f>SUM(P13/120*100)</f>
        <v>195.83333333333331</v>
      </c>
      <c r="O13" s="146">
        <f>SUM(P13-N13)</f>
        <v>39.166666666666686</v>
      </c>
      <c r="P13" s="252">
        <v>235</v>
      </c>
      <c r="Q13" s="48"/>
      <c r="S13" s="336"/>
      <c r="T13" s="337"/>
      <c r="U13" s="337"/>
    </row>
    <row r="14" spans="1:21" ht="13.5" thickBot="1" x14ac:dyDescent="0.25">
      <c r="A14" s="84" t="s">
        <v>17</v>
      </c>
      <c r="B14" s="132" t="s">
        <v>20</v>
      </c>
      <c r="C14" s="338" t="s">
        <v>91</v>
      </c>
      <c r="D14" s="338"/>
      <c r="E14" s="338"/>
      <c r="F14" s="338"/>
      <c r="G14" s="338"/>
      <c r="H14" s="338"/>
      <c r="I14" s="339"/>
      <c r="J14" s="106"/>
      <c r="K14" s="155">
        <f>SUM(M14/120*100)</f>
        <v>173.33333333333334</v>
      </c>
      <c r="L14" s="144">
        <f>SUM(M14-K14)</f>
        <v>34.666666666666657</v>
      </c>
      <c r="M14" s="250">
        <v>208</v>
      </c>
      <c r="N14" s="145">
        <f>SUM(P14/120*100)</f>
        <v>229.16666666666666</v>
      </c>
      <c r="O14" s="146">
        <v>45.83</v>
      </c>
      <c r="P14" s="250">
        <v>275</v>
      </c>
      <c r="Q14" s="48"/>
    </row>
    <row r="15" spans="1:21" ht="13.5" thickBot="1" x14ac:dyDescent="0.25">
      <c r="A15" s="329" t="s">
        <v>102</v>
      </c>
      <c r="B15" s="343"/>
      <c r="C15" s="343"/>
      <c r="D15" s="343"/>
      <c r="E15" s="343"/>
      <c r="F15" s="343"/>
      <c r="G15" s="343"/>
      <c r="H15" s="343"/>
      <c r="I15" s="343"/>
      <c r="J15" s="343"/>
      <c r="K15" s="343"/>
      <c r="L15" s="343"/>
      <c r="M15" s="343"/>
      <c r="N15" s="343"/>
      <c r="O15" s="343"/>
      <c r="P15" s="344"/>
      <c r="Q15" s="2"/>
    </row>
    <row r="16" spans="1:21" ht="14.25" customHeight="1" x14ac:dyDescent="0.2">
      <c r="A16" s="345" t="s">
        <v>98</v>
      </c>
      <c r="B16" s="346"/>
      <c r="C16" s="346"/>
      <c r="D16" s="346"/>
      <c r="E16" s="346"/>
      <c r="F16" s="346"/>
      <c r="G16" s="346"/>
      <c r="H16" s="346"/>
      <c r="I16" s="346"/>
      <c r="J16" s="346"/>
      <c r="K16" s="346"/>
      <c r="L16" s="346"/>
      <c r="M16" s="346"/>
      <c r="N16" s="346"/>
      <c r="O16" s="346"/>
      <c r="P16" s="347"/>
      <c r="Q16" s="2"/>
    </row>
    <row r="17" spans="1:25" ht="14.25" customHeight="1" thickBot="1" x14ac:dyDescent="0.25">
      <c r="A17" s="272" t="s">
        <v>100</v>
      </c>
      <c r="B17" s="273"/>
      <c r="C17" s="273"/>
      <c r="D17" s="273"/>
      <c r="E17" s="273"/>
      <c r="F17" s="273"/>
      <c r="G17" s="273"/>
      <c r="H17" s="273"/>
      <c r="I17" s="273"/>
      <c r="J17" s="273"/>
      <c r="K17" s="273"/>
      <c r="L17" s="273"/>
      <c r="M17" s="273"/>
      <c r="N17" s="273"/>
      <c r="O17" s="273"/>
      <c r="P17" s="274"/>
      <c r="Q17" s="2"/>
    </row>
    <row r="18" spans="1:25" ht="14.25" customHeight="1" x14ac:dyDescent="0.2">
      <c r="A18" s="295" t="s">
        <v>114</v>
      </c>
      <c r="B18" s="296"/>
      <c r="C18" s="297"/>
      <c r="D18" s="298" t="s">
        <v>23</v>
      </c>
      <c r="E18" s="296"/>
      <c r="F18" s="297"/>
      <c r="G18" s="298" t="s">
        <v>115</v>
      </c>
      <c r="H18" s="296"/>
      <c r="I18" s="296"/>
      <c r="J18" s="206"/>
      <c r="K18" s="296" t="s">
        <v>42</v>
      </c>
      <c r="L18" s="296"/>
      <c r="M18" s="296"/>
      <c r="N18" s="296"/>
      <c r="O18" s="296"/>
      <c r="P18" s="299"/>
      <c r="Q18" s="2"/>
    </row>
    <row r="19" spans="1:25" ht="15.75" customHeight="1" x14ac:dyDescent="0.2">
      <c r="A19" s="190"/>
      <c r="B19" s="108" t="s">
        <v>1</v>
      </c>
      <c r="C19" s="102"/>
      <c r="D19" s="195" t="s">
        <v>25</v>
      </c>
      <c r="E19" s="30"/>
      <c r="F19" s="30"/>
      <c r="G19" s="196" t="s">
        <v>24</v>
      </c>
      <c r="H19" s="30"/>
      <c r="I19" s="30"/>
      <c r="J19" s="207"/>
      <c r="K19" s="282" t="s">
        <v>64</v>
      </c>
      <c r="L19" s="282"/>
      <c r="M19" s="282"/>
      <c r="N19" s="282"/>
      <c r="O19" s="282"/>
      <c r="P19" s="283"/>
      <c r="Q19" s="2"/>
    </row>
    <row r="20" spans="1:25" ht="15.75" customHeight="1" thickBot="1" x14ac:dyDescent="0.25">
      <c r="A20" s="107" t="s">
        <v>0</v>
      </c>
      <c r="B20" s="108" t="s">
        <v>2</v>
      </c>
      <c r="C20" s="108" t="s">
        <v>27</v>
      </c>
      <c r="D20" s="109" t="s">
        <v>3</v>
      </c>
      <c r="E20" s="110" t="s">
        <v>4</v>
      </c>
      <c r="F20" s="111" t="s">
        <v>5</v>
      </c>
      <c r="G20" s="112" t="s">
        <v>3</v>
      </c>
      <c r="H20" s="110" t="s">
        <v>4</v>
      </c>
      <c r="I20" s="205" t="s">
        <v>5</v>
      </c>
      <c r="J20" s="207"/>
      <c r="K20" s="282"/>
      <c r="L20" s="282"/>
      <c r="M20" s="282"/>
      <c r="N20" s="282"/>
      <c r="O20" s="282"/>
      <c r="P20" s="283"/>
      <c r="Q20" s="2"/>
    </row>
    <row r="21" spans="1:25" ht="13.5" customHeight="1" thickBot="1" x14ac:dyDescent="0.25">
      <c r="A21" s="329" t="s">
        <v>110</v>
      </c>
      <c r="B21" s="330"/>
      <c r="C21" s="330"/>
      <c r="D21" s="330"/>
      <c r="E21" s="330"/>
      <c r="F21" s="330"/>
      <c r="G21" s="330"/>
      <c r="H21" s="330"/>
      <c r="I21" s="335"/>
      <c r="J21" s="215"/>
      <c r="K21" s="282"/>
      <c r="L21" s="282"/>
      <c r="M21" s="282"/>
      <c r="N21" s="282"/>
      <c r="O21" s="282"/>
      <c r="P21" s="283"/>
      <c r="Q21" s="2"/>
    </row>
    <row r="22" spans="1:25" ht="13.5" customHeight="1" thickBot="1" x14ac:dyDescent="0.25">
      <c r="A22" s="212"/>
      <c r="B22" s="213" t="s">
        <v>111</v>
      </c>
      <c r="C22" s="212"/>
      <c r="D22" s="192">
        <f>SUM((F22/120*100))</f>
        <v>95</v>
      </c>
      <c r="E22" s="191">
        <f>SUM((F22-D22))</f>
        <v>19</v>
      </c>
      <c r="F22" s="258">
        <v>114</v>
      </c>
      <c r="G22" s="193">
        <f>SUM((I22/120*100))</f>
        <v>132.5</v>
      </c>
      <c r="H22" s="194">
        <f>SUM((I22-G22))</f>
        <v>26.5</v>
      </c>
      <c r="I22" s="259">
        <v>159</v>
      </c>
      <c r="J22" s="219"/>
      <c r="K22" s="282"/>
      <c r="L22" s="282"/>
      <c r="M22" s="282"/>
      <c r="N22" s="282"/>
      <c r="O22" s="282"/>
      <c r="P22" s="283"/>
      <c r="Q22" s="2"/>
    </row>
    <row r="23" spans="1:25" ht="13.5" thickBot="1" x14ac:dyDescent="0.25">
      <c r="A23" s="332" t="s">
        <v>113</v>
      </c>
      <c r="B23" s="333"/>
      <c r="C23" s="333"/>
      <c r="D23" s="333"/>
      <c r="E23" s="333"/>
      <c r="F23" s="333"/>
      <c r="G23" s="333"/>
      <c r="H23" s="333"/>
      <c r="I23" s="334"/>
      <c r="J23" s="216"/>
      <c r="K23" s="284"/>
      <c r="L23" s="284"/>
      <c r="M23" s="284"/>
      <c r="N23" s="284"/>
      <c r="O23" s="284"/>
      <c r="P23" s="285"/>
      <c r="Q23" s="2"/>
      <c r="R23" s="2"/>
      <c r="S23" s="2"/>
      <c r="T23" s="2"/>
      <c r="U23" s="2"/>
      <c r="V23" s="2"/>
      <c r="W23" s="2"/>
      <c r="X23" s="2"/>
      <c r="Y23" s="2"/>
    </row>
    <row r="24" spans="1:25" ht="13.5" thickBot="1" x14ac:dyDescent="0.25">
      <c r="A24" s="92" t="s">
        <v>8</v>
      </c>
      <c r="B24" s="95" t="s">
        <v>9</v>
      </c>
      <c r="C24" s="85" t="s">
        <v>31</v>
      </c>
      <c r="D24" s="135">
        <f>SUM(F24/120*100)</f>
        <v>182.5</v>
      </c>
      <c r="E24" s="136">
        <f>SUM(F24-D24)</f>
        <v>36.5</v>
      </c>
      <c r="F24" s="256">
        <v>219</v>
      </c>
      <c r="G24" s="135">
        <f>SUM(I24/120*100)</f>
        <v>222.5</v>
      </c>
      <c r="H24" s="210">
        <f>SUM(I24-G24)</f>
        <v>44.5</v>
      </c>
      <c r="I24" s="252">
        <v>267</v>
      </c>
      <c r="J24" s="220"/>
      <c r="K24" s="286" t="s">
        <v>72</v>
      </c>
      <c r="L24" s="286"/>
      <c r="M24" s="286"/>
      <c r="N24" s="286"/>
      <c r="O24" s="286"/>
      <c r="P24" s="287"/>
      <c r="Q24" s="2"/>
      <c r="R24" s="2"/>
      <c r="S24" s="44"/>
      <c r="T24" s="2"/>
      <c r="U24" s="2"/>
      <c r="V24" s="2"/>
      <c r="W24" s="2"/>
      <c r="X24" s="2"/>
      <c r="Y24" s="2"/>
    </row>
    <row r="25" spans="1:25" ht="13.5" thickBot="1" x14ac:dyDescent="0.25">
      <c r="A25" s="93" t="s">
        <v>10</v>
      </c>
      <c r="B25" s="96" t="s">
        <v>32</v>
      </c>
      <c r="C25" s="86" t="s">
        <v>33</v>
      </c>
      <c r="D25" s="139">
        <f>SUM(F25/120*100)</f>
        <v>210</v>
      </c>
      <c r="E25" s="140">
        <f>SUM(F25-D25)</f>
        <v>42</v>
      </c>
      <c r="F25" s="252">
        <v>252</v>
      </c>
      <c r="G25" s="139">
        <f>SUM(I25/120*100)</f>
        <v>245.00000000000003</v>
      </c>
      <c r="H25" s="142">
        <f>SUM(I25-G25)</f>
        <v>48.999999999999972</v>
      </c>
      <c r="I25" s="256">
        <v>294</v>
      </c>
      <c r="J25" s="217"/>
      <c r="K25" s="288"/>
      <c r="L25" s="288"/>
      <c r="M25" s="288"/>
      <c r="N25" s="288"/>
      <c r="O25" s="288"/>
      <c r="P25" s="289"/>
      <c r="Q25" s="2"/>
      <c r="R25" s="2"/>
      <c r="S25" s="2"/>
      <c r="T25" s="2"/>
      <c r="U25" s="2"/>
      <c r="V25" s="2"/>
      <c r="W25" s="2"/>
      <c r="X25" s="2"/>
      <c r="Y25" s="2"/>
    </row>
    <row r="26" spans="1:25" ht="13.5" thickBot="1" x14ac:dyDescent="0.25">
      <c r="A26" s="94" t="s">
        <v>12</v>
      </c>
      <c r="B26" s="97" t="s">
        <v>34</v>
      </c>
      <c r="C26" s="87" t="s">
        <v>38</v>
      </c>
      <c r="D26" s="189">
        <f>SUM(F26/120*100)</f>
        <v>245.00000000000003</v>
      </c>
      <c r="E26" s="144">
        <f>SUM(F26-D26)</f>
        <v>48.999999999999972</v>
      </c>
      <c r="F26" s="251">
        <v>294</v>
      </c>
      <c r="G26" s="143">
        <f>SUM(I26/120*100)</f>
        <v>311.66666666666669</v>
      </c>
      <c r="H26" s="148">
        <f>SUM(I26-G26)</f>
        <v>62.333333333333314</v>
      </c>
      <c r="I26" s="252">
        <v>374</v>
      </c>
      <c r="J26" s="220"/>
      <c r="K26" s="288"/>
      <c r="L26" s="288"/>
      <c r="M26" s="288"/>
      <c r="N26" s="288"/>
      <c r="O26" s="288"/>
      <c r="P26" s="289"/>
      <c r="Q26" s="2"/>
      <c r="R26" s="325"/>
      <c r="S26" s="325"/>
      <c r="T26" s="325"/>
      <c r="U26" s="325"/>
      <c r="V26" s="325"/>
      <c r="W26" s="325"/>
      <c r="X26" s="2"/>
      <c r="Y26" s="2"/>
    </row>
    <row r="27" spans="1:25" ht="13.5" thickBot="1" x14ac:dyDescent="0.25">
      <c r="A27" s="172"/>
      <c r="B27" s="173"/>
      <c r="C27" s="173"/>
      <c r="D27" s="197" t="s">
        <v>109</v>
      </c>
      <c r="E27" s="211"/>
      <c r="F27" s="181"/>
      <c r="G27" s="182" t="s">
        <v>41</v>
      </c>
      <c r="H27" s="183"/>
      <c r="I27" s="214"/>
      <c r="J27" s="216"/>
      <c r="K27" s="288"/>
      <c r="L27" s="288"/>
      <c r="M27" s="288"/>
      <c r="N27" s="288"/>
      <c r="O27" s="288"/>
      <c r="P27" s="289"/>
      <c r="Q27" s="2"/>
      <c r="R27" s="325"/>
      <c r="S27" s="325"/>
      <c r="T27" s="325"/>
      <c r="U27" s="325"/>
      <c r="V27" s="325"/>
      <c r="W27" s="325"/>
      <c r="X27" s="2"/>
      <c r="Y27" s="2"/>
    </row>
    <row r="28" spans="1:25" ht="13.5" thickBot="1" x14ac:dyDescent="0.25">
      <c r="A28" s="92" t="s">
        <v>28</v>
      </c>
      <c r="B28" s="91" t="s">
        <v>35</v>
      </c>
      <c r="C28" s="85" t="s">
        <v>33</v>
      </c>
      <c r="D28" s="135">
        <f>SUM(F28/120*100)</f>
        <v>156.66666666666666</v>
      </c>
      <c r="E28" s="140">
        <f>SUM(F28-D28)</f>
        <v>31.333333333333343</v>
      </c>
      <c r="F28" s="256">
        <v>188</v>
      </c>
      <c r="G28" s="135">
        <f>SUM(I28/120*100)</f>
        <v>209.16666666666669</v>
      </c>
      <c r="H28" s="210">
        <f>SUM(I28-G28)</f>
        <v>41.833333333333314</v>
      </c>
      <c r="I28" s="252">
        <v>251</v>
      </c>
      <c r="J28" s="219"/>
      <c r="K28" s="288"/>
      <c r="L28" s="288"/>
      <c r="M28" s="288"/>
      <c r="N28" s="288"/>
      <c r="O28" s="288"/>
      <c r="P28" s="289"/>
      <c r="Q28" s="2"/>
      <c r="R28" s="45"/>
      <c r="S28" s="21"/>
      <c r="T28" s="18"/>
      <c r="U28" s="18"/>
      <c r="V28" s="18"/>
      <c r="W28" s="18"/>
      <c r="X28" s="2"/>
      <c r="Y28" s="2"/>
    </row>
    <row r="29" spans="1:25" ht="13.5" thickBot="1" x14ac:dyDescent="0.25">
      <c r="A29" s="93" t="s">
        <v>16</v>
      </c>
      <c r="B29" s="89" t="s">
        <v>34</v>
      </c>
      <c r="C29" s="86" t="s">
        <v>37</v>
      </c>
      <c r="D29" s="139">
        <f>SUM(F29/120*100)</f>
        <v>201.66666666666666</v>
      </c>
      <c r="E29" s="140">
        <f>SUM(F29-D29)</f>
        <v>40.333333333333343</v>
      </c>
      <c r="F29" s="252">
        <v>242</v>
      </c>
      <c r="G29" s="139">
        <f>SUM(I29/120*100)</f>
        <v>240.83333333333331</v>
      </c>
      <c r="H29" s="142">
        <f>SUM(I29-G29)</f>
        <v>48.166666666666686</v>
      </c>
      <c r="I29" s="252">
        <v>289</v>
      </c>
      <c r="J29" s="207"/>
      <c r="K29" s="288"/>
      <c r="L29" s="288"/>
      <c r="M29" s="288"/>
      <c r="N29" s="288"/>
      <c r="O29" s="288"/>
      <c r="P29" s="289"/>
      <c r="Q29" s="2"/>
      <c r="R29" s="46"/>
      <c r="S29" s="22"/>
      <c r="T29" s="18"/>
      <c r="U29" s="18"/>
      <c r="V29" s="23"/>
      <c r="W29" s="18"/>
      <c r="X29" s="2"/>
      <c r="Y29" s="2"/>
    </row>
    <row r="30" spans="1:25" ht="13.5" thickBot="1" x14ac:dyDescent="0.25">
      <c r="A30" s="94" t="s">
        <v>17</v>
      </c>
      <c r="B30" s="90" t="s">
        <v>20</v>
      </c>
      <c r="C30" s="87" t="s">
        <v>36</v>
      </c>
      <c r="D30" s="143">
        <f>SUM(F30/120*100)</f>
        <v>245.00000000000003</v>
      </c>
      <c r="E30" s="144">
        <f>SUM(F30-D30)</f>
        <v>48.999999999999972</v>
      </c>
      <c r="F30" s="251">
        <v>294</v>
      </c>
      <c r="G30" s="143">
        <f>SUM(I30/120*100)</f>
        <v>330</v>
      </c>
      <c r="H30" s="148">
        <f>SUM(I30-G30)</f>
        <v>66</v>
      </c>
      <c r="I30" s="252">
        <v>396</v>
      </c>
      <c r="J30" s="207"/>
      <c r="K30" s="288"/>
      <c r="L30" s="288"/>
      <c r="M30" s="288"/>
      <c r="N30" s="288"/>
      <c r="O30" s="288"/>
      <c r="P30" s="289"/>
      <c r="Q30" s="2"/>
      <c r="R30" s="47"/>
      <c r="S30" s="18"/>
      <c r="T30" s="26"/>
      <c r="U30" s="18"/>
      <c r="V30" s="25"/>
      <c r="W30" s="18"/>
      <c r="X30" s="2"/>
      <c r="Y30" s="2"/>
    </row>
    <row r="31" spans="1:25" ht="13.5" thickBot="1" x14ac:dyDescent="0.25">
      <c r="A31" s="329" t="s">
        <v>45</v>
      </c>
      <c r="B31" s="330"/>
      <c r="C31" s="330"/>
      <c r="D31" s="330"/>
      <c r="E31" s="330"/>
      <c r="F31" s="330"/>
      <c r="G31" s="330"/>
      <c r="H31" s="330"/>
      <c r="I31" s="331"/>
      <c r="J31" s="207"/>
      <c r="K31" s="288"/>
      <c r="L31" s="288"/>
      <c r="M31" s="288"/>
      <c r="N31" s="288"/>
      <c r="O31" s="288"/>
      <c r="P31" s="289"/>
      <c r="Q31" s="2"/>
      <c r="R31" s="48"/>
      <c r="S31" s="18"/>
      <c r="T31" s="24"/>
      <c r="U31" s="18"/>
      <c r="V31" s="23"/>
      <c r="W31" s="18"/>
      <c r="X31" s="2"/>
      <c r="Y31" s="2"/>
    </row>
    <row r="32" spans="1:25" ht="13.5" thickBot="1" x14ac:dyDescent="0.25">
      <c r="A32" s="92" t="s">
        <v>29</v>
      </c>
      <c r="B32" s="91" t="s">
        <v>21</v>
      </c>
      <c r="C32" s="100" t="s">
        <v>39</v>
      </c>
      <c r="D32" s="156">
        <f>SUM(F32/120*100)</f>
        <v>432.5</v>
      </c>
      <c r="E32" s="157">
        <f>SUM(F32-D32)</f>
        <v>86.5</v>
      </c>
      <c r="F32" s="251">
        <v>519</v>
      </c>
      <c r="G32" s="71" t="s">
        <v>70</v>
      </c>
      <c r="H32" s="22"/>
      <c r="I32" s="22"/>
      <c r="J32" s="207"/>
      <c r="K32" s="288"/>
      <c r="L32" s="288"/>
      <c r="M32" s="288"/>
      <c r="N32" s="288"/>
      <c r="O32" s="288"/>
      <c r="P32" s="289"/>
      <c r="Q32" s="2"/>
      <c r="R32" s="8"/>
      <c r="S32" s="8"/>
      <c r="T32" s="8"/>
      <c r="U32" s="8"/>
      <c r="V32" s="8"/>
      <c r="W32" s="8"/>
    </row>
    <row r="33" spans="1:23" ht="13.5" thickBot="1" x14ac:dyDescent="0.25">
      <c r="A33" s="94" t="s">
        <v>30</v>
      </c>
      <c r="B33" s="98" t="s">
        <v>21</v>
      </c>
      <c r="C33" s="101" t="s">
        <v>40</v>
      </c>
      <c r="D33" s="99" t="s">
        <v>92</v>
      </c>
      <c r="E33" s="74"/>
      <c r="F33" s="75"/>
      <c r="G33" s="73" t="s">
        <v>70</v>
      </c>
      <c r="H33" s="70"/>
      <c r="I33" s="70"/>
      <c r="J33" s="207"/>
      <c r="K33" s="290"/>
      <c r="L33" s="290"/>
      <c r="M33" s="290"/>
      <c r="N33" s="290"/>
      <c r="O33" s="290"/>
      <c r="P33" s="291"/>
      <c r="Q33" s="2"/>
    </row>
    <row r="34" spans="1:23" ht="13.5" thickBot="1" x14ac:dyDescent="0.25">
      <c r="A34" s="103" t="s">
        <v>71</v>
      </c>
      <c r="B34" s="104"/>
      <c r="C34" s="105" t="s">
        <v>37</v>
      </c>
      <c r="D34" s="156">
        <f>SUM(F34/120*100)</f>
        <v>13.333333333333334</v>
      </c>
      <c r="E34" s="157">
        <f>SUM(F34-D34)</f>
        <v>2.6666666666666661</v>
      </c>
      <c r="F34" s="250">
        <v>16</v>
      </c>
      <c r="G34" s="302" t="s">
        <v>56</v>
      </c>
      <c r="H34" s="303"/>
      <c r="I34" s="303"/>
      <c r="J34" s="207"/>
      <c r="K34" s="292" t="s">
        <v>65</v>
      </c>
      <c r="L34" s="293"/>
      <c r="M34" s="293"/>
      <c r="N34" s="293"/>
      <c r="O34" s="293"/>
      <c r="P34" s="294"/>
      <c r="Q34" s="2"/>
    </row>
    <row r="35" spans="1:23" ht="13.5" thickBot="1" x14ac:dyDescent="0.25">
      <c r="A35" s="300" t="s">
        <v>112</v>
      </c>
      <c r="B35" s="301"/>
      <c r="C35" s="301"/>
      <c r="D35" s="301"/>
      <c r="E35" s="301"/>
      <c r="F35" s="301"/>
      <c r="G35" s="301"/>
      <c r="H35" s="301"/>
      <c r="I35" s="301"/>
      <c r="J35" s="208"/>
      <c r="K35" s="267"/>
      <c r="L35" s="268"/>
      <c r="M35" s="268"/>
      <c r="N35" s="268"/>
      <c r="O35" s="268"/>
      <c r="P35" s="269"/>
      <c r="Q35" s="2"/>
    </row>
    <row r="36" spans="1:23" s="5" customFormat="1" ht="13.5" thickBot="1" x14ac:dyDescent="0.25">
      <c r="A36" s="278" t="s">
        <v>81</v>
      </c>
      <c r="B36" s="279"/>
      <c r="C36" s="279"/>
      <c r="D36" s="279"/>
      <c r="E36" s="279"/>
      <c r="F36" s="279"/>
      <c r="G36" s="279"/>
      <c r="H36" s="279"/>
      <c r="I36" s="279"/>
      <c r="J36" s="280"/>
      <c r="K36" s="279"/>
      <c r="L36" s="279"/>
      <c r="M36" s="279"/>
      <c r="N36" s="279"/>
      <c r="O36" s="279"/>
      <c r="P36" s="281"/>
      <c r="Q36" s="7"/>
      <c r="R36" s="7"/>
      <c r="S36" s="7"/>
      <c r="T36" s="6"/>
      <c r="U36" s="6"/>
      <c r="V36" s="6"/>
      <c r="W36" s="6"/>
    </row>
    <row r="37" spans="1:23" ht="14.25" customHeight="1" thickBot="1" x14ac:dyDescent="0.25">
      <c r="A37" s="275" t="s">
        <v>66</v>
      </c>
      <c r="B37" s="276"/>
      <c r="C37" s="276"/>
      <c r="D37" s="276"/>
      <c r="E37" s="276"/>
      <c r="F37" s="276"/>
      <c r="G37" s="276"/>
      <c r="H37" s="276"/>
      <c r="I37" s="276"/>
      <c r="J37" s="276"/>
      <c r="K37" s="276"/>
      <c r="L37" s="276"/>
      <c r="M37" s="277"/>
      <c r="N37" s="149">
        <f>SUM(P37/120*100)</f>
        <v>195</v>
      </c>
      <c r="O37" s="149">
        <f>SUM(P37-N37)</f>
        <v>39</v>
      </c>
      <c r="P37" s="252">
        <v>234</v>
      </c>
      <c r="Q37" s="2"/>
      <c r="R37" s="2"/>
    </row>
    <row r="38" spans="1:23" ht="14.25" customHeight="1" thickBot="1" x14ac:dyDescent="0.25">
      <c r="A38" s="311" t="s">
        <v>63</v>
      </c>
      <c r="B38" s="312"/>
      <c r="C38" s="312"/>
      <c r="D38" s="312"/>
      <c r="E38" s="312"/>
      <c r="F38" s="312"/>
      <c r="G38" s="312"/>
      <c r="H38" s="312"/>
      <c r="I38" s="312"/>
      <c r="J38" s="312"/>
      <c r="K38" s="312"/>
      <c r="L38" s="312"/>
      <c r="M38" s="313"/>
      <c r="N38" s="152">
        <f>SUM(P38/120*100)</f>
        <v>31.666666666666664</v>
      </c>
      <c r="O38" s="152">
        <f>SUM(P38-N38)</f>
        <v>6.3333333333333357</v>
      </c>
      <c r="P38" s="252">
        <v>38</v>
      </c>
      <c r="Q38" s="2"/>
    </row>
    <row r="39" spans="1:23" ht="14.25" customHeight="1" x14ac:dyDescent="0.2">
      <c r="A39" s="245" t="s">
        <v>122</v>
      </c>
      <c r="B39" s="32"/>
      <c r="C39" s="32"/>
      <c r="D39" s="246"/>
      <c r="E39" s="247"/>
      <c r="F39" s="247"/>
      <c r="G39" s="247"/>
      <c r="H39" s="247"/>
      <c r="I39" s="32"/>
      <c r="J39" s="32"/>
      <c r="K39" s="32"/>
      <c r="L39" s="32"/>
      <c r="M39" s="32"/>
      <c r="N39" s="32"/>
      <c r="O39" s="32"/>
      <c r="P39" s="248"/>
    </row>
    <row r="40" spans="1:23" ht="14.25" customHeight="1" thickBot="1" x14ac:dyDescent="0.25">
      <c r="A40" s="314" t="s">
        <v>60</v>
      </c>
      <c r="B40" s="315"/>
      <c r="C40" s="315"/>
      <c r="D40" s="315"/>
      <c r="E40" s="315"/>
      <c r="F40" s="315"/>
      <c r="G40" s="315"/>
      <c r="H40" s="315"/>
      <c r="I40" s="315"/>
      <c r="J40" s="315"/>
      <c r="K40" s="315"/>
      <c r="L40" s="315"/>
      <c r="M40" s="315"/>
      <c r="N40" s="315"/>
      <c r="O40" s="315"/>
      <c r="P40" s="316"/>
    </row>
    <row r="41" spans="1:23" ht="13.15" customHeight="1" x14ac:dyDescent="0.2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</row>
    <row r="42" spans="1:23" ht="19.899999999999999" customHeight="1" x14ac:dyDescent="0.25">
      <c r="C42" s="304" t="s">
        <v>103</v>
      </c>
      <c r="D42" s="304"/>
      <c r="E42" s="304"/>
      <c r="F42" s="304"/>
      <c r="G42" s="304"/>
      <c r="H42" s="304"/>
      <c r="I42" s="304"/>
      <c r="J42" s="304"/>
      <c r="K42" s="304"/>
      <c r="L42" s="304"/>
    </row>
    <row r="43" spans="1:23" ht="21.6" customHeight="1" x14ac:dyDescent="0.25">
      <c r="C43" s="320" t="s">
        <v>116</v>
      </c>
      <c r="D43" s="321"/>
      <c r="E43" s="321"/>
      <c r="F43" s="321"/>
      <c r="G43" s="321"/>
      <c r="H43" s="321"/>
      <c r="I43" s="321"/>
      <c r="J43" s="321"/>
      <c r="K43" s="321"/>
      <c r="L43" s="321"/>
    </row>
    <row r="44" spans="1:23" ht="13.5" customHeight="1" thickBot="1" x14ac:dyDescent="0.3">
      <c r="M44" s="16"/>
      <c r="N44" s="8"/>
    </row>
    <row r="45" spans="1:23" ht="13.5" thickBot="1" x14ac:dyDescent="0.25">
      <c r="C45" s="31" t="s">
        <v>46</v>
      </c>
      <c r="D45" s="50" t="s">
        <v>94</v>
      </c>
      <c r="E45" s="64"/>
      <c r="F45" s="64"/>
      <c r="G45" s="50"/>
      <c r="H45" s="51"/>
      <c r="I45" s="52"/>
      <c r="J45" s="53" t="s">
        <v>80</v>
      </c>
      <c r="K45" s="54"/>
      <c r="L45" s="55"/>
      <c r="M45" s="8"/>
    </row>
    <row r="46" spans="1:23" ht="13.5" thickBot="1" x14ac:dyDescent="0.25">
      <c r="B46" s="184"/>
      <c r="C46" s="115" t="s">
        <v>47</v>
      </c>
      <c r="D46" s="67" t="s">
        <v>48</v>
      </c>
      <c r="E46" s="68" t="s">
        <v>4</v>
      </c>
      <c r="F46" s="68" t="s">
        <v>93</v>
      </c>
      <c r="G46" s="77" t="s">
        <v>49</v>
      </c>
      <c r="H46" s="77" t="s">
        <v>4</v>
      </c>
      <c r="I46" s="77" t="s">
        <v>93</v>
      </c>
      <c r="J46" s="114" t="s">
        <v>50</v>
      </c>
      <c r="K46" s="68" t="s">
        <v>4</v>
      </c>
      <c r="L46" s="113" t="s">
        <v>93</v>
      </c>
      <c r="M46" s="2"/>
    </row>
    <row r="47" spans="1:23" ht="13.5" customHeight="1" thickBot="1" x14ac:dyDescent="0.25">
      <c r="C47" s="317" t="s">
        <v>96</v>
      </c>
      <c r="D47" s="318"/>
      <c r="E47" s="318"/>
      <c r="F47" s="318"/>
      <c r="G47" s="318"/>
      <c r="H47" s="318"/>
      <c r="I47" s="318"/>
      <c r="J47" s="318"/>
      <c r="K47" s="318"/>
      <c r="L47" s="319"/>
      <c r="M47" s="2"/>
    </row>
    <row r="48" spans="1:23" ht="13.5" thickBot="1" x14ac:dyDescent="0.25">
      <c r="C48" s="57" t="s">
        <v>18</v>
      </c>
      <c r="D48" s="158">
        <f>SUM(F48/120*100)</f>
        <v>13.333333333333334</v>
      </c>
      <c r="E48" s="159">
        <f>SUM(F48-D48)</f>
        <v>2.6666666666666661</v>
      </c>
      <c r="F48" s="260">
        <v>16</v>
      </c>
      <c r="G48" s="117"/>
      <c r="H48" s="118"/>
      <c r="I48" s="119"/>
      <c r="J48" s="162">
        <f t="shared" ref="J48:J55" si="0">SUM(L48/120*100)</f>
        <v>12.5</v>
      </c>
      <c r="K48" s="163">
        <f t="shared" ref="K48:K55" si="1">SUM(L48-J48)</f>
        <v>2.5</v>
      </c>
      <c r="L48" s="260">
        <v>15</v>
      </c>
      <c r="M48" s="233"/>
    </row>
    <row r="49" spans="3:15" ht="13.5" thickBot="1" x14ac:dyDescent="0.25">
      <c r="C49" s="9" t="s">
        <v>19</v>
      </c>
      <c r="D49" s="160">
        <f>SUM(F49/120*100)</f>
        <v>24.166666666666668</v>
      </c>
      <c r="E49" s="164">
        <f>SUM(F49-D49)</f>
        <v>4.8333333333333321</v>
      </c>
      <c r="F49" s="261">
        <v>29</v>
      </c>
      <c r="G49" s="120"/>
      <c r="H49" s="121"/>
      <c r="I49" s="122"/>
      <c r="J49" s="160">
        <f t="shared" si="0"/>
        <v>16.666666666666664</v>
      </c>
      <c r="K49" s="164">
        <f t="shared" si="1"/>
        <v>3.3333333333333357</v>
      </c>
      <c r="L49" s="261">
        <v>20</v>
      </c>
      <c r="M49" s="234"/>
    </row>
    <row r="50" spans="3:15" ht="13.5" thickBot="1" x14ac:dyDescent="0.25">
      <c r="C50" s="17" t="s">
        <v>19</v>
      </c>
      <c r="D50" s="78"/>
      <c r="E50" s="79"/>
      <c r="F50" s="79"/>
      <c r="G50" s="162">
        <f t="shared" ref="G50:G55" si="2">SUM(I50/120*100)</f>
        <v>28.333333333333332</v>
      </c>
      <c r="H50" s="170">
        <f t="shared" ref="H50:H55" si="3">SUM(I50-G50)</f>
        <v>5.6666666666666679</v>
      </c>
      <c r="I50" s="261">
        <v>34</v>
      </c>
      <c r="J50" s="165">
        <f t="shared" si="0"/>
        <v>18.333333333333332</v>
      </c>
      <c r="K50" s="159">
        <f t="shared" si="1"/>
        <v>3.6666666666666679</v>
      </c>
      <c r="L50" s="261">
        <v>22</v>
      </c>
      <c r="M50" s="234"/>
      <c r="N50" s="228"/>
      <c r="O50" s="224"/>
    </row>
    <row r="51" spans="3:15" ht="13.5" thickBot="1" x14ac:dyDescent="0.25">
      <c r="C51" s="17" t="s">
        <v>51</v>
      </c>
      <c r="D51" s="11"/>
      <c r="E51" s="12"/>
      <c r="F51" s="12"/>
      <c r="G51" s="171">
        <f t="shared" si="2"/>
        <v>46.666666666666664</v>
      </c>
      <c r="H51" s="167">
        <f t="shared" si="3"/>
        <v>9.3333333333333357</v>
      </c>
      <c r="I51" s="261">
        <v>56</v>
      </c>
      <c r="J51" s="166">
        <f t="shared" si="0"/>
        <v>27.500000000000004</v>
      </c>
      <c r="K51" s="167">
        <f t="shared" si="1"/>
        <v>5.4999999999999964</v>
      </c>
      <c r="L51" s="261">
        <v>33</v>
      </c>
      <c r="M51" s="234"/>
      <c r="N51" s="232"/>
      <c r="O51" s="225"/>
    </row>
    <row r="52" spans="3:15" ht="13.5" thickBot="1" x14ac:dyDescent="0.25">
      <c r="C52" s="17" t="s">
        <v>52</v>
      </c>
      <c r="D52" s="127"/>
      <c r="E52" s="128" t="s">
        <v>99</v>
      </c>
      <c r="F52" s="128"/>
      <c r="G52" s="171">
        <f t="shared" si="2"/>
        <v>117.5</v>
      </c>
      <c r="H52" s="167">
        <f t="shared" si="3"/>
        <v>23.5</v>
      </c>
      <c r="I52" s="261">
        <v>141</v>
      </c>
      <c r="J52" s="166">
        <f t="shared" si="0"/>
        <v>36.666666666666664</v>
      </c>
      <c r="K52" s="167">
        <f t="shared" si="1"/>
        <v>7.3333333333333357</v>
      </c>
      <c r="L52" s="261">
        <v>44</v>
      </c>
      <c r="M52" s="234"/>
      <c r="N52" s="230"/>
      <c r="O52" s="226"/>
    </row>
    <row r="53" spans="3:15" ht="13.5" customHeight="1" thickBot="1" x14ac:dyDescent="0.25">
      <c r="C53" s="17" t="s">
        <v>53</v>
      </c>
      <c r="D53" s="13"/>
      <c r="E53" s="4"/>
      <c r="F53" s="4"/>
      <c r="G53" s="171">
        <f t="shared" si="2"/>
        <v>145.83333333333331</v>
      </c>
      <c r="H53" s="167">
        <f t="shared" si="3"/>
        <v>29.166666666666686</v>
      </c>
      <c r="I53" s="261">
        <v>175</v>
      </c>
      <c r="J53" s="166">
        <f t="shared" si="0"/>
        <v>43.333333333333336</v>
      </c>
      <c r="K53" s="167">
        <f t="shared" si="1"/>
        <v>8.6666666666666643</v>
      </c>
      <c r="L53" s="261">
        <v>52</v>
      </c>
      <c r="M53" s="234"/>
      <c r="N53" s="231"/>
      <c r="O53" s="227"/>
    </row>
    <row r="54" spans="3:15" ht="13.5" thickBot="1" x14ac:dyDescent="0.25">
      <c r="C54" s="17" t="s">
        <v>54</v>
      </c>
      <c r="D54" s="13"/>
      <c r="E54" s="4"/>
      <c r="F54" s="4"/>
      <c r="G54" s="171">
        <f t="shared" si="2"/>
        <v>172.5</v>
      </c>
      <c r="H54" s="167">
        <f t="shared" si="3"/>
        <v>34.5</v>
      </c>
      <c r="I54" s="261">
        <v>207</v>
      </c>
      <c r="J54" s="166">
        <f t="shared" si="0"/>
        <v>47.5</v>
      </c>
      <c r="K54" s="167">
        <f t="shared" si="1"/>
        <v>9.5</v>
      </c>
      <c r="L54" s="261">
        <v>57</v>
      </c>
      <c r="M54" s="264"/>
      <c r="N54" s="243"/>
    </row>
    <row r="55" spans="3:15" ht="13.5" thickBot="1" x14ac:dyDescent="0.25">
      <c r="C55" s="116" t="s">
        <v>55</v>
      </c>
      <c r="D55" s="56"/>
      <c r="E55" s="15"/>
      <c r="F55" s="15"/>
      <c r="G55" s="160">
        <f t="shared" si="2"/>
        <v>195</v>
      </c>
      <c r="H55" s="161">
        <f t="shared" si="3"/>
        <v>39</v>
      </c>
      <c r="I55" s="261">
        <v>234</v>
      </c>
      <c r="J55" s="168">
        <f t="shared" si="0"/>
        <v>56.666666666666664</v>
      </c>
      <c r="K55" s="169">
        <f t="shared" si="1"/>
        <v>11.333333333333336</v>
      </c>
      <c r="L55" s="261">
        <v>68</v>
      </c>
      <c r="M55" s="265"/>
      <c r="N55" s="244"/>
    </row>
    <row r="56" spans="3:15" ht="13.5" customHeight="1" thickBot="1" x14ac:dyDescent="0.25">
      <c r="C56" s="317" t="s">
        <v>95</v>
      </c>
      <c r="D56" s="318"/>
      <c r="E56" s="318"/>
      <c r="F56" s="318"/>
      <c r="G56" s="318"/>
      <c r="H56" s="318"/>
      <c r="I56" s="318"/>
      <c r="J56" s="318"/>
      <c r="K56" s="318"/>
      <c r="L56" s="319"/>
      <c r="M56" s="266"/>
      <c r="N56" s="222"/>
    </row>
    <row r="57" spans="3:15" ht="13.5" thickBot="1" x14ac:dyDescent="0.25">
      <c r="C57" s="17" t="s">
        <v>18</v>
      </c>
      <c r="D57" s="162">
        <f>SUM(F57/120*100)</f>
        <v>13.333333333333334</v>
      </c>
      <c r="E57" s="170">
        <f>SUM(F57-D57)</f>
        <v>2.6666666666666661</v>
      </c>
      <c r="F57" s="261">
        <v>16</v>
      </c>
      <c r="G57" s="76"/>
      <c r="H57" s="123"/>
      <c r="I57" s="124"/>
      <c r="J57" s="162">
        <f>SUM(L57/120*100)</f>
        <v>12.5</v>
      </c>
      <c r="K57" s="163">
        <f>SUM(L57-J57)</f>
        <v>2.5</v>
      </c>
      <c r="L57" s="262">
        <v>15</v>
      </c>
      <c r="M57" s="234"/>
      <c r="N57" s="229"/>
      <c r="O57" s="221"/>
    </row>
    <row r="58" spans="3:15" ht="13.5" thickBot="1" x14ac:dyDescent="0.25">
      <c r="C58" s="17" t="s">
        <v>19</v>
      </c>
      <c r="D58" s="160">
        <f>SUM(F58/120*100)</f>
        <v>24.166666666666668</v>
      </c>
      <c r="E58" s="161">
        <f>SUM(F58-D58)</f>
        <v>4.8333333333333321</v>
      </c>
      <c r="F58" s="260">
        <v>29</v>
      </c>
      <c r="G58" s="81"/>
      <c r="H58" s="125"/>
      <c r="I58" s="126"/>
      <c r="J58" s="160">
        <f>SUM(L58/120*100)</f>
        <v>16.666666666666664</v>
      </c>
      <c r="K58" s="164">
        <f>SUM(L58-J58)</f>
        <v>3.3333333333333357</v>
      </c>
      <c r="L58" s="261">
        <v>20</v>
      </c>
      <c r="M58" s="235"/>
    </row>
    <row r="59" spans="3:15" ht="13.5" thickBot="1" x14ac:dyDescent="0.25">
      <c r="C59" s="17" t="s">
        <v>19</v>
      </c>
      <c r="D59" s="80"/>
      <c r="E59" s="3"/>
      <c r="F59" s="3"/>
      <c r="G59" s="162">
        <f>SUM(I59/120*100)</f>
        <v>28.333333333333332</v>
      </c>
      <c r="H59" s="170">
        <f>SUM(I59-G59)</f>
        <v>5.6666666666666679</v>
      </c>
      <c r="I59" s="262">
        <v>34</v>
      </c>
      <c r="J59" s="165">
        <f>SUM(L59/120*100)</f>
        <v>18.333333333333332</v>
      </c>
      <c r="K59" s="159">
        <f>SUM(L59-J59)</f>
        <v>3.6666666666666679</v>
      </c>
      <c r="L59" s="263">
        <v>22</v>
      </c>
      <c r="M59" s="235"/>
    </row>
    <row r="60" spans="3:15" ht="13.5" thickBot="1" x14ac:dyDescent="0.25">
      <c r="C60" s="116" t="s">
        <v>51</v>
      </c>
      <c r="D60" s="56"/>
      <c r="E60" s="15"/>
      <c r="F60" s="15"/>
      <c r="G60" s="171">
        <f t="shared" ref="G60:G64" si="4">SUM(I60/120*100)</f>
        <v>46.666666666666664</v>
      </c>
      <c r="H60" s="167">
        <f t="shared" ref="H60:H64" si="5">SUM(I60-G60)</f>
        <v>9.3333333333333357</v>
      </c>
      <c r="I60" s="261">
        <v>56</v>
      </c>
      <c r="J60" s="166">
        <f t="shared" ref="J60:J64" si="6">SUM(L60/120*100)</f>
        <v>27.500000000000004</v>
      </c>
      <c r="K60" s="167">
        <f t="shared" ref="K60:K64" si="7">SUM(L60-J60)</f>
        <v>5.4999999999999964</v>
      </c>
      <c r="L60" s="261">
        <v>33</v>
      </c>
      <c r="M60" s="236"/>
    </row>
    <row r="61" spans="3:15" ht="13.5" thickBot="1" x14ac:dyDescent="0.25">
      <c r="C61" s="17" t="s">
        <v>52</v>
      </c>
      <c r="D61" s="127"/>
      <c r="E61" s="128" t="s">
        <v>99</v>
      </c>
      <c r="F61" s="128"/>
      <c r="G61" s="171">
        <f t="shared" si="4"/>
        <v>117.5</v>
      </c>
      <c r="H61" s="167">
        <f t="shared" si="5"/>
        <v>23.5</v>
      </c>
      <c r="I61" s="261">
        <v>141</v>
      </c>
      <c r="J61" s="166">
        <f t="shared" si="6"/>
        <v>36.666666666666664</v>
      </c>
      <c r="K61" s="167">
        <f t="shared" si="7"/>
        <v>7.3333333333333357</v>
      </c>
      <c r="L61" s="261">
        <v>44</v>
      </c>
      <c r="M61" s="235"/>
      <c r="N61" s="234"/>
    </row>
    <row r="62" spans="3:15" ht="13.5" thickBot="1" x14ac:dyDescent="0.25">
      <c r="C62" s="17" t="s">
        <v>53</v>
      </c>
      <c r="D62" s="13"/>
      <c r="E62" s="4"/>
      <c r="F62" s="4"/>
      <c r="G62" s="171">
        <f t="shared" si="4"/>
        <v>145.83333333333331</v>
      </c>
      <c r="H62" s="167">
        <f t="shared" si="5"/>
        <v>29.166666666666686</v>
      </c>
      <c r="I62" s="261">
        <v>175</v>
      </c>
      <c r="J62" s="166">
        <f t="shared" si="6"/>
        <v>43.333333333333336</v>
      </c>
      <c r="K62" s="167">
        <f t="shared" si="7"/>
        <v>8.6666666666666643</v>
      </c>
      <c r="L62" s="261">
        <v>52</v>
      </c>
      <c r="M62" s="235"/>
      <c r="N62" s="234"/>
    </row>
    <row r="63" spans="3:15" ht="13.5" thickBot="1" x14ac:dyDescent="0.25">
      <c r="C63" s="17" t="s">
        <v>54</v>
      </c>
      <c r="D63" s="13"/>
      <c r="E63" s="4"/>
      <c r="F63" s="4"/>
      <c r="G63" s="171">
        <f t="shared" si="4"/>
        <v>172.5</v>
      </c>
      <c r="H63" s="167">
        <f t="shared" si="5"/>
        <v>34.5</v>
      </c>
      <c r="I63" s="261">
        <v>207</v>
      </c>
      <c r="J63" s="166">
        <f t="shared" si="6"/>
        <v>47.5</v>
      </c>
      <c r="K63" s="167">
        <f t="shared" si="7"/>
        <v>9.5</v>
      </c>
      <c r="L63" s="261">
        <v>57</v>
      </c>
      <c r="M63" s="235"/>
    </row>
    <row r="64" spans="3:15" ht="13.5" thickBot="1" x14ac:dyDescent="0.25">
      <c r="C64" s="116" t="s">
        <v>55</v>
      </c>
      <c r="D64" s="56"/>
      <c r="E64" s="15"/>
      <c r="F64" s="15"/>
      <c r="G64" s="160">
        <f t="shared" si="4"/>
        <v>195</v>
      </c>
      <c r="H64" s="161">
        <f t="shared" si="5"/>
        <v>39</v>
      </c>
      <c r="I64" s="261">
        <v>234</v>
      </c>
      <c r="J64" s="168">
        <f t="shared" si="6"/>
        <v>56.666666666666664</v>
      </c>
      <c r="K64" s="169">
        <f t="shared" si="7"/>
        <v>11.333333333333336</v>
      </c>
      <c r="L64" s="261">
        <v>68</v>
      </c>
      <c r="M64" s="235"/>
    </row>
    <row r="65" spans="2:16" ht="13.5" customHeight="1" thickBot="1" x14ac:dyDescent="0.25">
      <c r="C65" s="317" t="s">
        <v>97</v>
      </c>
      <c r="D65" s="318"/>
      <c r="E65" s="318"/>
      <c r="F65" s="318"/>
      <c r="G65" s="318"/>
      <c r="H65" s="318"/>
      <c r="I65" s="318"/>
      <c r="J65" s="318"/>
      <c r="K65" s="318"/>
      <c r="L65" s="319"/>
      <c r="M65" s="234"/>
    </row>
    <row r="66" spans="2:16" ht="15" thickBot="1" x14ac:dyDescent="0.25">
      <c r="C66" s="17" t="s">
        <v>22</v>
      </c>
      <c r="D66" s="305" t="s">
        <v>120</v>
      </c>
      <c r="E66" s="306"/>
      <c r="F66" s="306"/>
      <c r="G66" s="306"/>
      <c r="H66" s="306"/>
      <c r="I66" s="307"/>
      <c r="J66" s="308" t="s">
        <v>121</v>
      </c>
      <c r="K66" s="306"/>
      <c r="L66" s="309"/>
      <c r="M66" s="2"/>
    </row>
    <row r="67" spans="2:16" ht="16.5" thickBot="1" x14ac:dyDescent="0.25">
      <c r="C67" s="317" t="s">
        <v>117</v>
      </c>
      <c r="D67" s="318"/>
      <c r="E67" s="318"/>
      <c r="F67" s="318"/>
      <c r="G67" s="318"/>
      <c r="H67" s="318"/>
      <c r="I67" s="318"/>
      <c r="J67" s="318"/>
      <c r="K67" s="318"/>
      <c r="L67" s="319"/>
      <c r="M67" s="209"/>
      <c r="N67" s="223"/>
    </row>
    <row r="68" spans="2:16" ht="13.5" thickBot="1" x14ac:dyDescent="0.25">
      <c r="C68" s="239" t="s">
        <v>118</v>
      </c>
      <c r="D68" s="322" t="s">
        <v>119</v>
      </c>
      <c r="E68" s="323"/>
      <c r="F68" s="324"/>
      <c r="G68" s="240">
        <f>SUM(I68/120*100)</f>
        <v>4.1666666666666661</v>
      </c>
      <c r="H68" s="241">
        <f>SUM(I68-G68)</f>
        <v>0.83333333333333393</v>
      </c>
      <c r="I68" s="242">
        <v>5</v>
      </c>
      <c r="J68" s="237"/>
      <c r="K68" s="237"/>
      <c r="L68" s="238"/>
    </row>
    <row r="69" spans="2:16" x14ac:dyDescent="0.2">
      <c r="C69" s="2"/>
      <c r="D69" s="2"/>
      <c r="E69" s="2"/>
      <c r="F69" s="2"/>
      <c r="G69" s="2"/>
      <c r="H69" s="2"/>
      <c r="I69" s="2"/>
      <c r="K69" s="2"/>
      <c r="L69" s="2"/>
    </row>
    <row r="70" spans="2:16" ht="13.5" customHeight="1" x14ac:dyDescent="0.25">
      <c r="B70" s="66" t="s">
        <v>67</v>
      </c>
      <c r="C70" s="8"/>
      <c r="D70" s="8"/>
      <c r="E70" s="8"/>
      <c r="F70" s="8"/>
      <c r="G70" s="8"/>
      <c r="H70" s="8"/>
      <c r="I70" s="8"/>
      <c r="J70" s="18"/>
      <c r="K70" s="8"/>
      <c r="L70" s="8"/>
      <c r="M70" s="8"/>
      <c r="N70" s="8"/>
      <c r="O70" s="8"/>
      <c r="P70" s="8"/>
    </row>
    <row r="71" spans="2:16" ht="13.5" customHeight="1" x14ac:dyDescent="0.2">
      <c r="B71" s="65" t="s">
        <v>58</v>
      </c>
      <c r="C71" s="8"/>
      <c r="D71" s="8"/>
      <c r="E71" s="8"/>
      <c r="F71" s="8"/>
      <c r="G71" s="8"/>
      <c r="H71" s="8"/>
      <c r="I71" s="8"/>
      <c r="J71" s="18"/>
      <c r="K71" s="8"/>
      <c r="L71" s="8"/>
      <c r="M71" s="8"/>
      <c r="N71" s="8"/>
      <c r="O71" s="8"/>
      <c r="P71" s="8"/>
    </row>
    <row r="72" spans="2:16" ht="13.5" customHeight="1" x14ac:dyDescent="0.2">
      <c r="B72" s="19" t="s">
        <v>82</v>
      </c>
      <c r="C72" s="8"/>
      <c r="D72" s="8"/>
      <c r="E72" s="8"/>
      <c r="F72" s="8"/>
      <c r="G72" s="8"/>
      <c r="H72" s="8"/>
      <c r="I72" s="8"/>
      <c r="J72" s="18"/>
      <c r="K72" s="8"/>
      <c r="L72" s="8"/>
      <c r="M72" s="8"/>
      <c r="N72" s="8"/>
      <c r="O72" s="8"/>
      <c r="P72" s="8"/>
    </row>
    <row r="73" spans="2:16" ht="13.5" customHeight="1" x14ac:dyDescent="0.2">
      <c r="B73" s="19" t="s">
        <v>83</v>
      </c>
      <c r="C73" s="8"/>
      <c r="D73" s="8"/>
      <c r="E73" s="8"/>
      <c r="F73" s="8"/>
      <c r="G73" s="8"/>
      <c r="H73" s="8"/>
      <c r="I73" s="8"/>
      <c r="J73" s="18"/>
      <c r="K73" s="8"/>
      <c r="L73" s="8"/>
      <c r="M73" s="8"/>
      <c r="N73" s="8"/>
      <c r="O73" s="8"/>
      <c r="P73" s="8"/>
    </row>
    <row r="74" spans="2:16" ht="13.5" customHeight="1" x14ac:dyDescent="0.2">
      <c r="B74" s="19" t="s">
        <v>84</v>
      </c>
      <c r="C74" s="8"/>
      <c r="D74" s="8"/>
      <c r="E74" s="8"/>
      <c r="F74" s="8"/>
      <c r="G74" s="8"/>
      <c r="H74" s="8"/>
      <c r="I74" s="8"/>
      <c r="J74" s="18"/>
      <c r="K74" s="8"/>
      <c r="L74" s="8"/>
      <c r="M74" s="8"/>
      <c r="N74" s="8"/>
      <c r="O74" s="8"/>
      <c r="P74" s="8"/>
    </row>
    <row r="75" spans="2:16" ht="13.5" customHeight="1" x14ac:dyDescent="0.2">
      <c r="B75" s="19" t="s">
        <v>85</v>
      </c>
      <c r="C75" s="8"/>
      <c r="D75" s="8"/>
      <c r="E75" s="8"/>
      <c r="F75" s="8"/>
      <c r="G75" s="8"/>
      <c r="H75" s="8"/>
      <c r="I75" s="8"/>
      <c r="J75" s="18"/>
      <c r="K75" s="8"/>
      <c r="L75" s="8"/>
      <c r="M75" s="8"/>
      <c r="N75" s="8"/>
      <c r="O75" s="8"/>
      <c r="P75" s="8"/>
    </row>
    <row r="76" spans="2:16" ht="13.5" customHeight="1" x14ac:dyDescent="0.2">
      <c r="B76" s="19" t="s">
        <v>86</v>
      </c>
      <c r="C76" s="8"/>
      <c r="D76" s="8"/>
      <c r="E76" s="8"/>
      <c r="F76" s="8"/>
      <c r="G76" s="8"/>
      <c r="H76" s="8"/>
      <c r="I76" s="8"/>
      <c r="J76" s="18"/>
      <c r="K76" s="8"/>
      <c r="L76" s="8"/>
      <c r="M76" s="8"/>
      <c r="N76" s="8"/>
      <c r="O76" s="8"/>
      <c r="P76" s="8"/>
    </row>
    <row r="77" spans="2:16" ht="13.5" customHeight="1" x14ac:dyDescent="0.2">
      <c r="B77" s="19" t="s">
        <v>87</v>
      </c>
      <c r="C77" s="8"/>
      <c r="D77" s="8"/>
      <c r="E77" s="8"/>
      <c r="F77" s="8"/>
      <c r="G77" s="8"/>
      <c r="H77" s="8"/>
      <c r="I77" s="8"/>
      <c r="J77" s="18"/>
      <c r="K77" s="8"/>
      <c r="L77" s="8"/>
      <c r="M77" s="8"/>
      <c r="N77" s="8"/>
      <c r="O77" s="8"/>
      <c r="P77" s="8"/>
    </row>
    <row r="78" spans="2:16" ht="13.5" customHeight="1" x14ac:dyDescent="0.2">
      <c r="B78" s="19" t="s">
        <v>59</v>
      </c>
      <c r="C78" s="8"/>
      <c r="D78" s="8"/>
      <c r="E78" s="8"/>
      <c r="F78" s="8"/>
      <c r="G78" s="8"/>
      <c r="H78" s="8"/>
      <c r="I78" s="8"/>
      <c r="J78" s="18"/>
      <c r="K78" s="8"/>
      <c r="L78" s="8"/>
      <c r="M78" s="8"/>
      <c r="N78" s="8"/>
      <c r="O78" s="8"/>
      <c r="P78" s="8"/>
    </row>
    <row r="82" spans="14:17" x14ac:dyDescent="0.2">
      <c r="N82" s="310"/>
      <c r="O82" s="310"/>
      <c r="P82" s="310"/>
      <c r="Q82" s="310"/>
    </row>
    <row r="83" spans="14:17" x14ac:dyDescent="0.2">
      <c r="N83" s="310"/>
      <c r="O83" s="310"/>
      <c r="P83" s="310"/>
      <c r="Q83" s="310"/>
    </row>
  </sheetData>
  <sheetProtection selectLockedCells="1" selectUnlockedCells="1"/>
  <mergeCells count="36">
    <mergeCell ref="R26:W27"/>
    <mergeCell ref="A3:C3"/>
    <mergeCell ref="A31:I31"/>
    <mergeCell ref="A23:I23"/>
    <mergeCell ref="A21:I21"/>
    <mergeCell ref="S13:U13"/>
    <mergeCell ref="C14:I14"/>
    <mergeCell ref="A6:P6"/>
    <mergeCell ref="A15:P15"/>
    <mergeCell ref="A16:P16"/>
    <mergeCell ref="C42:L42"/>
    <mergeCell ref="D66:I66"/>
    <mergeCell ref="J66:L66"/>
    <mergeCell ref="N82:Q83"/>
    <mergeCell ref="A38:M38"/>
    <mergeCell ref="A40:P40"/>
    <mergeCell ref="C56:L56"/>
    <mergeCell ref="C65:L65"/>
    <mergeCell ref="C43:L43"/>
    <mergeCell ref="C47:L47"/>
    <mergeCell ref="C67:L67"/>
    <mergeCell ref="D68:F68"/>
    <mergeCell ref="F2:J2"/>
    <mergeCell ref="K1:O1"/>
    <mergeCell ref="A17:P17"/>
    <mergeCell ref="A37:M37"/>
    <mergeCell ref="A36:P36"/>
    <mergeCell ref="K19:P23"/>
    <mergeCell ref="K24:P33"/>
    <mergeCell ref="K34:P34"/>
    <mergeCell ref="A18:C18"/>
    <mergeCell ref="D18:F18"/>
    <mergeCell ref="G18:I18"/>
    <mergeCell ref="K18:P18"/>
    <mergeCell ref="A35:I35"/>
    <mergeCell ref="G34:I34"/>
  </mergeCells>
  <phoneticPr fontId="3" type="noConversion"/>
  <pageMargins left="0.59055118110236227" right="0.19685039370078741" top="0.39370078740157483" bottom="0.35433070866141736" header="0.31496062992125984" footer="0.31496062992125984"/>
  <pageSetup paperSize="9" scale="92" orientation="landscape" horizontalDpi="300" verticalDpi="300" r:id="rId1"/>
  <headerFooter alignWithMargins="0"/>
  <rowBreaks count="1" manualBreakCount="1">
    <brk id="40" max="16383" man="1"/>
  </rowBreaks>
  <colBreaks count="1" manualBreakCount="1">
    <brk id="16" max="72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Proposed Charging Scheme 2020</vt:lpstr>
      <vt:lpstr>'Proposed Charging Scheme 2020'!Print_Area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</dc:creator>
  <cp:lastModifiedBy>Wroblewska, Tara</cp:lastModifiedBy>
  <cp:lastPrinted>2020-03-20T12:05:44Z</cp:lastPrinted>
  <dcterms:created xsi:type="dcterms:W3CDTF">2005-11-01T10:44:45Z</dcterms:created>
  <dcterms:modified xsi:type="dcterms:W3CDTF">2020-03-20T12:06:52Z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d3efc7c910f74b01ba4ad29d686957fe</vt:lpwstr>
  </property>
</Properties>
</file>